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" windowWidth="11352" windowHeight="8448" activeTab="4"/>
  </bookViews>
  <sheets>
    <sheet name="cop.p1" sheetId="1" r:id="rId1"/>
    <sheet name="absP1" sheetId="2" r:id="rId2"/>
    <sheet name="details P1" sheetId="3" r:id="rId3"/>
    <sheet name="absP2" sheetId="4" r:id="rId4"/>
    <sheet name="details P2" sheetId="5" r:id="rId5"/>
    <sheet name="abs monthwise" sheetId="6" state="hidden" r:id="rId6"/>
    <sheet name="cop.p2" sheetId="7" state="hidden" r:id="rId7"/>
    <sheet name="absp2 monthwise" sheetId="8" state="hidden" r:id="rId8"/>
  </sheets>
  <definedNames>
    <definedName name="_xlnm.Print_Area" localSheetId="5">'abs monthwise'!$A$1:$N$29</definedName>
    <definedName name="_xlnm.Print_Area" localSheetId="1">'absP1'!$A$1:$R$20</definedName>
    <definedName name="_xlnm.Print_Area" localSheetId="3">'absP2'!$A$1:$R$19</definedName>
    <definedName name="_xlnm.Print_Area" localSheetId="0">'cop.p1'!$A$1:$K$36</definedName>
    <definedName name="_xlnm.Print_Area" localSheetId="6">'cop.p2'!$A$1:$K$38</definedName>
    <definedName name="_xlnm.Print_Area" localSheetId="2">'details P1'!$A$1:$K$99</definedName>
    <definedName name="_xlnm.Print_Area" localSheetId="4">'details P2'!$A$1:$K$55</definedName>
    <definedName name="_xlnm.Print_Titles" localSheetId="2">'details P1'!$2:$3</definedName>
    <definedName name="_xlnm.Print_Titles" localSheetId="4">'details P2'!$2:$3</definedName>
  </definedNames>
  <calcPr fullCalcOnLoad="1"/>
</workbook>
</file>

<file path=xl/comments6.xml><?xml version="1.0" encoding="utf-8"?>
<comments xmlns="http://schemas.openxmlformats.org/spreadsheetml/2006/main">
  <authors>
    <author>KRP</author>
  </authors>
  <commentList>
    <comment ref="A2" authorId="0">
      <text>
        <r>
          <rPr>
            <b/>
            <sz val="8"/>
            <rFont val="Tahoma"/>
            <family val="2"/>
          </rPr>
          <t>KRP:</t>
        </r>
        <r>
          <rPr>
            <sz val="8"/>
            <rFont val="Tahoma"/>
            <family val="2"/>
          </rPr>
          <t xml:space="preserve">
G.O.MS.No.345, HM&amp;FW (D2) Dept Dt.09.12.10 Rs.9.00</t>
        </r>
      </text>
    </comment>
  </commentList>
</comments>
</file>

<file path=xl/comments8.xml><?xml version="1.0" encoding="utf-8"?>
<comments xmlns="http://schemas.openxmlformats.org/spreadsheetml/2006/main">
  <authors>
    <author>KRP</author>
  </authors>
  <commentList>
    <comment ref="A2" authorId="0">
      <text>
        <r>
          <rPr>
            <b/>
            <sz val="8"/>
            <rFont val="Tahoma"/>
            <family val="2"/>
          </rPr>
          <t>KRP:</t>
        </r>
        <r>
          <rPr>
            <sz val="8"/>
            <rFont val="Tahoma"/>
            <family val="2"/>
          </rPr>
          <t xml:space="preserve">
G.O.MS.No.345, HM&amp;FW (D2) Dept Dt.09.12.10 Rs.9.00</t>
        </r>
      </text>
    </comment>
  </commentList>
</comments>
</file>

<file path=xl/sharedStrings.xml><?xml version="1.0" encoding="utf-8"?>
<sst xmlns="http://schemas.openxmlformats.org/spreadsheetml/2006/main" count="740" uniqueCount="453">
  <si>
    <t>ABSTRACT</t>
  </si>
  <si>
    <t>Sl.No.</t>
  </si>
  <si>
    <t>District</t>
  </si>
  <si>
    <t>No. of works</t>
  </si>
  <si>
    <t>Srikakulam</t>
  </si>
  <si>
    <t>Vizianagaram</t>
  </si>
  <si>
    <t>Visakhapatnam</t>
  </si>
  <si>
    <t>East Godavari</t>
  </si>
  <si>
    <t>West Godavari</t>
  </si>
  <si>
    <t>Krishna</t>
  </si>
  <si>
    <t>Guntur</t>
  </si>
  <si>
    <t>Prakasam</t>
  </si>
  <si>
    <t>Nellore</t>
  </si>
  <si>
    <t>Ananthapur</t>
  </si>
  <si>
    <t>Kurnool</t>
  </si>
  <si>
    <t>Mahaboobnagar</t>
  </si>
  <si>
    <t>Ranga Reddy</t>
  </si>
  <si>
    <t>Medak</t>
  </si>
  <si>
    <t>Nizamabad</t>
  </si>
  <si>
    <t>Adilabad</t>
  </si>
  <si>
    <t>Karimnagar</t>
  </si>
  <si>
    <t>Warangal</t>
  </si>
  <si>
    <t>Khammam</t>
  </si>
  <si>
    <t>Nalgonda</t>
  </si>
  <si>
    <t xml:space="preserve">DISTRICT : SRIKAKULAM </t>
  </si>
  <si>
    <t xml:space="preserve">DISTRICT : VIZIANAGARAM </t>
  </si>
  <si>
    <t>DISTRICT : VISAKHAPATNAM</t>
  </si>
  <si>
    <t>DISTRICT : EAST GODAVARI</t>
  </si>
  <si>
    <t>DISTRICT : WEST GODAVARI</t>
  </si>
  <si>
    <t>DISTRICT : KRISHNA</t>
  </si>
  <si>
    <t>DISTRICT : GUNTUR</t>
  </si>
  <si>
    <t>DISTRICT : NELLORE</t>
  </si>
  <si>
    <t>DISTRICT : PRAKASAM</t>
  </si>
  <si>
    <t>DISTRICT : CHITTOOR</t>
  </si>
  <si>
    <t>DISTRICT : ANANTAPUR</t>
  </si>
  <si>
    <t>DISTRICT : KURNOOL</t>
  </si>
  <si>
    <t>Administrative sanction amount
(Rs.in lakhs)</t>
  </si>
  <si>
    <t>Sub-total</t>
  </si>
  <si>
    <t>GRAND TOTAL</t>
  </si>
  <si>
    <t>Status of works</t>
  </si>
  <si>
    <t>Expenditure 
(Rs.in lakes)</t>
  </si>
  <si>
    <t>Hyderabad</t>
  </si>
  <si>
    <t>Chittoor</t>
  </si>
  <si>
    <t>Remarks</t>
  </si>
  <si>
    <t>AH, Palakonda</t>
  </si>
  <si>
    <t>AH, Tekkali</t>
  </si>
  <si>
    <t>AH, Narsannapeta</t>
  </si>
  <si>
    <t>AH, S.Kota</t>
  </si>
  <si>
    <t>AH, Gajpathinagaram</t>
  </si>
  <si>
    <t>AH, Anakapalli</t>
  </si>
  <si>
    <t>AH, Agnampadu</t>
  </si>
  <si>
    <t>AH, Aruku</t>
  </si>
  <si>
    <t>CHC, Nakapalli</t>
  </si>
  <si>
    <t>CHC, K.Kotapadu</t>
  </si>
  <si>
    <t>AH, Tuni</t>
  </si>
  <si>
    <t>AH, Amalapuram</t>
  </si>
  <si>
    <t>AH, Ramachandrapuram</t>
  </si>
  <si>
    <t>CHC, Peddapuram</t>
  </si>
  <si>
    <t>CHC, Prathipadu</t>
  </si>
  <si>
    <t>AH, Tadepalligudem</t>
  </si>
  <si>
    <t>AH, Thanuku</t>
  </si>
  <si>
    <t>AH, Palakollu</t>
  </si>
  <si>
    <t>AH, Bhimavaram</t>
  </si>
  <si>
    <t>AH,Chirala</t>
  </si>
  <si>
    <t>AH, Markapur</t>
  </si>
  <si>
    <t>AH, Kandukur</t>
  </si>
  <si>
    <t>AH, Kanigiri</t>
  </si>
  <si>
    <t>AH, Madanapally</t>
  </si>
  <si>
    <t>AH, Kuppam</t>
  </si>
  <si>
    <t>AH, Palmalaner</t>
  </si>
  <si>
    <t>AH, Pileru</t>
  </si>
  <si>
    <t>AH, Srikalahasti</t>
  </si>
  <si>
    <t>AH, V Kota</t>
  </si>
  <si>
    <t>AH, Puttur</t>
  </si>
  <si>
    <t>DH, Hindupur</t>
  </si>
  <si>
    <t>AH, Gooty</t>
  </si>
  <si>
    <t>AH, Kalyandurg</t>
  </si>
  <si>
    <t>AH, Guntakal</t>
  </si>
  <si>
    <t>AH, Kadiri</t>
  </si>
  <si>
    <t>AH, Dharmavaram</t>
  </si>
  <si>
    <t>AH, Uravakonda</t>
  </si>
  <si>
    <t>AH, Madakasira</t>
  </si>
  <si>
    <t>AH, Tadipatri</t>
  </si>
  <si>
    <t>CHC, Penukonda</t>
  </si>
  <si>
    <t>MCH, Adoni</t>
  </si>
  <si>
    <t>CHC, Banganapally</t>
  </si>
  <si>
    <t>AH, Gudur</t>
  </si>
  <si>
    <t>AH, Kavali</t>
  </si>
  <si>
    <t>CHC, Udayagiri</t>
  </si>
  <si>
    <t>AH, Gudivada</t>
  </si>
  <si>
    <t>AH, Nuziveedu</t>
  </si>
  <si>
    <t>CHC, Avanigadda</t>
  </si>
  <si>
    <t>AH, Narsaraopet</t>
  </si>
  <si>
    <t>AH, Sattanapalli</t>
  </si>
  <si>
    <t>AH, Vinukonda</t>
  </si>
  <si>
    <t>CHC, Repalli</t>
  </si>
  <si>
    <t>CHC, Kotavurutala</t>
  </si>
  <si>
    <t>AH, Pulivendula</t>
  </si>
  <si>
    <t>AH, Jammalamadugu</t>
  </si>
  <si>
    <t>CHC, Badvel</t>
  </si>
  <si>
    <t>CHC, Porumamilla</t>
  </si>
  <si>
    <t>CHC, Maidukur</t>
  </si>
  <si>
    <t>CHC, Rayachoti</t>
  </si>
  <si>
    <t>CHC, Railway Kodur</t>
  </si>
  <si>
    <t>CHC, Siddouttam</t>
  </si>
  <si>
    <t>CHC, Lakkireddypalli</t>
  </si>
  <si>
    <t>CHC, Vempalli</t>
  </si>
  <si>
    <t>CHC, Rajampeta</t>
  </si>
  <si>
    <t>DISTRICT : KADAPA</t>
  </si>
  <si>
    <t>Kadapa</t>
  </si>
  <si>
    <t>AH, Macherla</t>
  </si>
  <si>
    <t>Grand total</t>
  </si>
  <si>
    <t xml:space="preserve">Site problem </t>
  </si>
  <si>
    <t>Work is in progress</t>
  </si>
  <si>
    <t>Work completed</t>
  </si>
  <si>
    <t>Work to be started</t>
  </si>
  <si>
    <t>Construction of New Born  Stabilization Units (NBSUs) - Phase - 2</t>
  </si>
  <si>
    <t>Construction of New Born  Stabilization Units (NBSUs) - Phase - 1</t>
  </si>
  <si>
    <t>AH Palasa</t>
  </si>
  <si>
    <t>CHC Pathapatnam</t>
  </si>
  <si>
    <t>CHC Sompeta</t>
  </si>
  <si>
    <t>Tender stage</t>
  </si>
  <si>
    <t>CHC Bhogapuram</t>
  </si>
  <si>
    <t>AH Narsipatnam</t>
  </si>
  <si>
    <t>AH Kothapet</t>
  </si>
  <si>
    <t>CHC Razolu</t>
  </si>
  <si>
    <t>AH Narsapur</t>
  </si>
  <si>
    <t>CHC Kovuru</t>
  </si>
  <si>
    <t>CHC Chintalpudi</t>
  </si>
  <si>
    <t>AH Jangareddigudem</t>
  </si>
  <si>
    <t>CHC Mylavaram</t>
  </si>
  <si>
    <t>CHC Vuyyuru</t>
  </si>
  <si>
    <t>CHC Tiruvuru</t>
  </si>
  <si>
    <t>AH Nandigama</t>
  </si>
  <si>
    <t>CHC Chilakaluripeta</t>
  </si>
  <si>
    <t>CHC Amaravathi</t>
  </si>
  <si>
    <t>AH Bapatla</t>
  </si>
  <si>
    <t>AH Giddalur</t>
  </si>
  <si>
    <t>MCH Ongole</t>
  </si>
  <si>
    <t>CHC Kumbum</t>
  </si>
  <si>
    <t>DH Nellore</t>
  </si>
  <si>
    <t>CHC Kalikiri</t>
  </si>
  <si>
    <t>CHC Satyavedu</t>
  </si>
  <si>
    <t>CHC Punganur</t>
  </si>
  <si>
    <t>CHC Vayalpadu</t>
  </si>
  <si>
    <t>AH Nagari</t>
  </si>
  <si>
    <t>CHC Rayadurg</t>
  </si>
  <si>
    <t>CHC Yemmiganur</t>
  </si>
  <si>
    <t>Construction of New Born  Stabilization Units (NBSUs)-Phase-1</t>
  </si>
  <si>
    <t>Construction of New Born  Stabilization Units (NBSUs)-Phase-2</t>
  </si>
  <si>
    <t xml:space="preserve">Construction of 
New Born Stabilization Units (NBSUs) - Phase - 2
for the year 2011-12  under NRHM </t>
  </si>
  <si>
    <t>31.05.2012</t>
  </si>
  <si>
    <t>30.04.2012</t>
  </si>
  <si>
    <t>30.06.2012</t>
  </si>
  <si>
    <t>Work to be completed.</t>
  </si>
  <si>
    <t>31.07.2012</t>
  </si>
  <si>
    <t>Work to be completed</t>
  </si>
  <si>
    <t>Work not taken up</t>
  </si>
  <si>
    <t>CHC, Koilakuntla</t>
  </si>
  <si>
    <t>Date : 03.08.2012</t>
  </si>
  <si>
    <t xml:space="preserve">Construction of 
New Born Stabilization Units (NBSUs) - Phase - 1&amp; 2
for the year 2011-12  under NRHM </t>
  </si>
  <si>
    <t>Work Completed.</t>
  </si>
  <si>
    <t>-</t>
  </si>
  <si>
    <t>MONTH WISE ABSTRACT</t>
  </si>
  <si>
    <t>Sl.
No</t>
  </si>
  <si>
    <t>Name of District</t>
  </si>
  <si>
    <t>Block/Mandal</t>
  </si>
  <si>
    <t>Name of  Centre</t>
  </si>
  <si>
    <t>Date/Month of Work sanctioned</t>
  </si>
  <si>
    <t>Financial Progress</t>
  </si>
  <si>
    <t xml:space="preserve">Name of Execution agency </t>
  </si>
  <si>
    <t>Physical Progress</t>
  </si>
  <si>
    <t>Expenditure
 (Rs. In lakhs)</t>
  </si>
  <si>
    <t>If complete - Date/Month of Work Completion</t>
  </si>
  <si>
    <t>If not completed -Stage of Progress</t>
  </si>
  <si>
    <t xml:space="preserve">Tentative date of completion </t>
  </si>
  <si>
    <t>Tekkali</t>
  </si>
  <si>
    <t>Palakonda</t>
  </si>
  <si>
    <t>30.6.2013</t>
  </si>
  <si>
    <t>Pathapatnam</t>
  </si>
  <si>
    <t xml:space="preserve">Sompeta </t>
  </si>
  <si>
    <t>3.9.2012</t>
  </si>
  <si>
    <t xml:space="preserve">Sri M.Ramarao
Korasavada (V)
Pathapatnam (M)
Srikakulam (Dist)
</t>
  </si>
  <si>
    <t>18.4.2013</t>
  </si>
  <si>
    <t>20.4.2013</t>
  </si>
  <si>
    <t xml:space="preserve">S.Kota  </t>
  </si>
  <si>
    <t xml:space="preserve">Gajapathinagaram </t>
  </si>
  <si>
    <t>29.09.11</t>
  </si>
  <si>
    <t>01.10.11</t>
  </si>
  <si>
    <t>Bhogapuram</t>
  </si>
  <si>
    <t>06.06.12</t>
  </si>
  <si>
    <t xml:space="preserve">Gajuwaka </t>
  </si>
  <si>
    <t xml:space="preserve">Nakkapalli </t>
  </si>
  <si>
    <t xml:space="preserve">Kotauratla </t>
  </si>
  <si>
    <t>Anakapalli</t>
  </si>
  <si>
    <t>K.Kotapadu</t>
  </si>
  <si>
    <t>Aruku</t>
  </si>
  <si>
    <t>24.09.11</t>
  </si>
  <si>
    <t>05.10.11</t>
  </si>
  <si>
    <t>28.09.11</t>
  </si>
  <si>
    <t>04.10.11</t>
  </si>
  <si>
    <t>27.09.11</t>
  </si>
  <si>
    <t>16.10.11</t>
  </si>
  <si>
    <t>15.05.12</t>
  </si>
  <si>
    <t xml:space="preserve">Narsipatnam </t>
  </si>
  <si>
    <t>Tuni</t>
  </si>
  <si>
    <t>31.12.2011</t>
  </si>
  <si>
    <t>Sri V.R. Kaleswara Rao, Amalapuram.</t>
  </si>
  <si>
    <t>31.10.2011</t>
  </si>
  <si>
    <t>Amalapuram</t>
  </si>
  <si>
    <t>Peddapuram</t>
  </si>
  <si>
    <t>Prathipadu</t>
  </si>
  <si>
    <t>07.04.2012</t>
  </si>
  <si>
    <t xml:space="preserve"> Kothapet</t>
  </si>
  <si>
    <t xml:space="preserve"> Razolu</t>
  </si>
  <si>
    <t xml:space="preserve">Tadepalligudem </t>
  </si>
  <si>
    <t>Tanuku</t>
  </si>
  <si>
    <t>Palakollu</t>
  </si>
  <si>
    <t>Bhimavaram</t>
  </si>
  <si>
    <t>M/S Sai Ram Constructions</t>
  </si>
  <si>
    <t>9.11.2011</t>
  </si>
  <si>
    <t>4.11.2011</t>
  </si>
  <si>
    <t>26.11.2011</t>
  </si>
  <si>
    <t>2.12.2011</t>
  </si>
  <si>
    <t>Narasapuram</t>
  </si>
  <si>
    <t>13.08.2012</t>
  </si>
  <si>
    <t>30.06.2013</t>
  </si>
  <si>
    <t xml:space="preserve"> Kovuru</t>
  </si>
  <si>
    <t>29.11.2012</t>
  </si>
  <si>
    <t>Chintalpudi</t>
  </si>
  <si>
    <t>Sri.P.Satyanarayana, TP.Gudem</t>
  </si>
  <si>
    <t>Sri Ch.Suresh kumar, Nuzvid</t>
  </si>
  <si>
    <t xml:space="preserve"> Gudivada</t>
  </si>
  <si>
    <t>Nuziveedu</t>
  </si>
  <si>
    <t xml:space="preserve"> Avanigadda</t>
  </si>
  <si>
    <t xml:space="preserve"> Mylavaram</t>
  </si>
  <si>
    <t xml:space="preserve"> Vuyyuru</t>
  </si>
  <si>
    <t>Tiruvuru</t>
  </si>
  <si>
    <t>Sri M.Srinivasa Rao, Nandigama</t>
  </si>
  <si>
    <t>Sri R.Bhaskara Rao</t>
  </si>
  <si>
    <t>Narsaraopet</t>
  </si>
  <si>
    <t xml:space="preserve"> Sattanapalli</t>
  </si>
  <si>
    <t>28.2-2012</t>
  </si>
  <si>
    <t>10.11.2011</t>
  </si>
  <si>
    <t>1.10.2011</t>
  </si>
  <si>
    <t>Macherla</t>
  </si>
  <si>
    <t>Sri K.Rama Rao</t>
  </si>
  <si>
    <t>20.03.2012</t>
  </si>
  <si>
    <t>Sri N.Bala Kotaiah.</t>
  </si>
  <si>
    <t>04.01.2012</t>
  </si>
  <si>
    <t>Vinukonda</t>
  </si>
  <si>
    <t xml:space="preserve"> Repalli</t>
  </si>
  <si>
    <t>Sri G.Srinivasa Rao</t>
  </si>
  <si>
    <t>17.11.2011</t>
  </si>
  <si>
    <t>Sri R.Radha Krishna Murthy</t>
  </si>
  <si>
    <t>19.10.2012</t>
  </si>
  <si>
    <t>Sri B.Madhu Babu</t>
  </si>
  <si>
    <t>5.01.2013</t>
  </si>
  <si>
    <t xml:space="preserve"> Chilakaluripeta</t>
  </si>
  <si>
    <t>Amaravathi</t>
  </si>
  <si>
    <t>Bapatla</t>
  </si>
  <si>
    <t>9.10.2011</t>
  </si>
  <si>
    <t>25.9.2011</t>
  </si>
  <si>
    <t>26.9.2011</t>
  </si>
  <si>
    <t>Chirala</t>
  </si>
  <si>
    <t>Markapur</t>
  </si>
  <si>
    <t>Kandukur</t>
  </si>
  <si>
    <t xml:space="preserve"> Kanigiri</t>
  </si>
  <si>
    <t>10.1.2013</t>
  </si>
  <si>
    <t>Giddalur</t>
  </si>
  <si>
    <t xml:space="preserve"> Ongole</t>
  </si>
  <si>
    <t>Kumbum</t>
  </si>
  <si>
    <t>29.01.2012</t>
  </si>
  <si>
    <t>10.05.2012</t>
  </si>
  <si>
    <t>M. Venkataiah</t>
  </si>
  <si>
    <t xml:space="preserve"> Gudur</t>
  </si>
  <si>
    <t xml:space="preserve"> Kavali</t>
  </si>
  <si>
    <t>Udayagiri</t>
  </si>
  <si>
    <t>08.07.2012</t>
  </si>
  <si>
    <t>Kalikiri</t>
  </si>
  <si>
    <t>Satyavedu</t>
  </si>
  <si>
    <t>Punganur</t>
  </si>
  <si>
    <t>Vayalapadu</t>
  </si>
  <si>
    <t>Nagari</t>
  </si>
  <si>
    <t>Sri. M. Mallikarjuna Reddy</t>
  </si>
  <si>
    <t>20-09-12</t>
  </si>
  <si>
    <t>Sri. B. Nagaraju</t>
  </si>
  <si>
    <t>30-07-13</t>
  </si>
  <si>
    <t>Sri. M. Chandra Sekhar Reddy</t>
  </si>
  <si>
    <t>15-10-12</t>
  </si>
  <si>
    <t>20-08-12</t>
  </si>
  <si>
    <t>Sri. P. Sudhakar</t>
  </si>
  <si>
    <t>28-05-13</t>
  </si>
  <si>
    <t>Madanapally</t>
  </si>
  <si>
    <t>Sri. S. Subramanyam Reddy</t>
  </si>
  <si>
    <t>02-08-12</t>
  </si>
  <si>
    <t>Kuppam</t>
  </si>
  <si>
    <t>Sri. Madukar Reddy.</t>
  </si>
  <si>
    <t>15-04-12</t>
  </si>
  <si>
    <t>Palmalaner</t>
  </si>
  <si>
    <t>28-06-12</t>
  </si>
  <si>
    <t xml:space="preserve"> Pileru</t>
  </si>
  <si>
    <t>Sri. D. Venkatadri Naidu</t>
  </si>
  <si>
    <t>26-09-11</t>
  </si>
  <si>
    <t>Srikalahasti</t>
  </si>
  <si>
    <t>30-05-12</t>
  </si>
  <si>
    <t xml:space="preserve"> V Kota</t>
  </si>
  <si>
    <t>M/s. Sri Venkateswara Constns.</t>
  </si>
  <si>
    <t>15-09-11</t>
  </si>
  <si>
    <t xml:space="preserve"> Puttur</t>
  </si>
  <si>
    <t>Hindupur</t>
  </si>
  <si>
    <t>Gooty</t>
  </si>
  <si>
    <t>Kalyandurg</t>
  </si>
  <si>
    <t>Guntakal</t>
  </si>
  <si>
    <t>Kadiri</t>
  </si>
  <si>
    <t>Dharmavaram</t>
  </si>
  <si>
    <t>Uravakonda</t>
  </si>
  <si>
    <t>Madakasira</t>
  </si>
  <si>
    <t>Tadipatri</t>
  </si>
  <si>
    <t>Penukonda</t>
  </si>
  <si>
    <t>Sri.P.Muthyalappa</t>
  </si>
  <si>
    <t>10-6-2013</t>
  </si>
  <si>
    <t>Sri.S.Amzad Hussain</t>
  </si>
  <si>
    <t>Sri.N.Bala Krishna</t>
  </si>
  <si>
    <t>Sri.B.Muthyalappa</t>
  </si>
  <si>
    <t>Sri.B.Pulla Reddy</t>
  </si>
  <si>
    <t>Badvel</t>
  </si>
  <si>
    <t>Porumamilla</t>
  </si>
  <si>
    <t>Mydukur</t>
  </si>
  <si>
    <t>Rayachoti</t>
  </si>
  <si>
    <t>Rly.kodur</t>
  </si>
  <si>
    <t>Sidhoutam</t>
  </si>
  <si>
    <t>Lakkireddy palli</t>
  </si>
  <si>
    <t>vempalli</t>
  </si>
  <si>
    <t>Rajampeta</t>
  </si>
  <si>
    <t>Pulivendula.</t>
  </si>
  <si>
    <t>jammalamadugu</t>
  </si>
  <si>
    <t>B.Chandra Obul Reddy</t>
  </si>
  <si>
    <t xml:space="preserve"> 26.09.2012</t>
  </si>
  <si>
    <t xml:space="preserve"> 20.04.2012</t>
  </si>
  <si>
    <t>28.11.2011</t>
  </si>
  <si>
    <t xml:space="preserve"> 05.06.2012</t>
  </si>
  <si>
    <t xml:space="preserve"> 10.11.2012</t>
  </si>
  <si>
    <t>B.M.D.Ismail</t>
  </si>
  <si>
    <t>30.08.2012</t>
  </si>
  <si>
    <t>18.09.2011</t>
  </si>
  <si>
    <t>B.Manohar Rao</t>
  </si>
  <si>
    <t>13.04.2012</t>
  </si>
  <si>
    <t xml:space="preserve"> Adoni</t>
  </si>
  <si>
    <t>Banganapally</t>
  </si>
  <si>
    <t>Koilakuntla</t>
  </si>
  <si>
    <t>M.Sreenivasa Reddy</t>
  </si>
  <si>
    <t>12.05.2012</t>
  </si>
  <si>
    <t xml:space="preserve"> Yemmiganur</t>
  </si>
  <si>
    <t>-do-</t>
  </si>
  <si>
    <t>02.05.11</t>
  </si>
  <si>
    <t xml:space="preserve">Sri K.Mohana Rao
</t>
  </si>
  <si>
    <t xml:space="preserve">2.1.2012
</t>
  </si>
  <si>
    <t xml:space="preserve">20.9.2012
</t>
  </si>
  <si>
    <t>SKLM</t>
  </si>
  <si>
    <t>Sri B.Vijayavardhan</t>
  </si>
  <si>
    <t>G.Appala Naidu</t>
  </si>
  <si>
    <t>VZNG</t>
  </si>
  <si>
    <t>VSP</t>
  </si>
  <si>
    <t>EG</t>
  </si>
  <si>
    <t>WG</t>
  </si>
  <si>
    <t>KRISHNA</t>
  </si>
  <si>
    <t>GNT</t>
  </si>
  <si>
    <t>PKSM</t>
  </si>
  <si>
    <t>NLR</t>
  </si>
  <si>
    <t>CTR</t>
  </si>
  <si>
    <t>ATP</t>
  </si>
  <si>
    <t>KDP</t>
  </si>
  <si>
    <t>KNL</t>
  </si>
  <si>
    <t>M/s Surya Associates</t>
  </si>
  <si>
    <t>Sri P.N.V.Ramana</t>
  </si>
  <si>
    <t>Sri T.Govinda Reddy</t>
  </si>
  <si>
    <t>Sri Ch.Govinda</t>
  </si>
  <si>
    <t>Sri P.Rambabu</t>
  </si>
  <si>
    <t>Sri R.S. Santharam</t>
  </si>
  <si>
    <t>Sri V.R. Kaleswara Rao</t>
  </si>
  <si>
    <t>Sri V. Srinivasa Rao</t>
  </si>
  <si>
    <t>Sri.V.R.Kalesewara Rao</t>
  </si>
  <si>
    <t>Sri.Y.Lakshmana Rao</t>
  </si>
  <si>
    <t>Sri G.Venkata Rao</t>
  </si>
  <si>
    <t>M/s Vishnu    constructions</t>
  </si>
  <si>
    <t>Sri V.Sundaraiah</t>
  </si>
  <si>
    <t>Sri.V.S.RamiReddy</t>
  </si>
  <si>
    <t>Sri.P.VenkataRedd</t>
  </si>
  <si>
    <t xml:space="preserve">Sri.P.VenkataReddy </t>
  </si>
  <si>
    <t xml:space="preserve">I. Tirupalu
</t>
  </si>
  <si>
    <t xml:space="preserve">V.chinnasubbarayudu </t>
  </si>
  <si>
    <t>N.Adinarayana Reddy</t>
  </si>
  <si>
    <t>G.Ravichandra Reddy</t>
  </si>
  <si>
    <t xml:space="preserve">Sri Venkateswara </t>
  </si>
  <si>
    <t>S.Abdul Shukur</t>
  </si>
  <si>
    <t>P.Nagamuni</t>
  </si>
  <si>
    <t>Narasimha Reddy</t>
  </si>
  <si>
    <t>Sapthagiri VLCCS</t>
  </si>
  <si>
    <t xml:space="preserve"> '08/2012</t>
  </si>
  <si>
    <t>09/2012</t>
  </si>
  <si>
    <t>08/2012</t>
  </si>
  <si>
    <t xml:space="preserve">J.Shiva Shankar Reddy </t>
  </si>
  <si>
    <t>Block
/Mandal</t>
  </si>
  <si>
    <t>Ramachandrapuram</t>
  </si>
  <si>
    <t xml:space="preserve">Sri B.Trinadharao
</t>
  </si>
  <si>
    <t>K.V.Ramana</t>
  </si>
  <si>
    <t>Sri N.Govinda Rao</t>
  </si>
  <si>
    <t>Sri J.Sudhakar rao</t>
  </si>
  <si>
    <t>Sri D.V.Raju</t>
  </si>
  <si>
    <t>Sri Chavali Suresh Babu</t>
  </si>
  <si>
    <t>Jangareddigudem</t>
  </si>
  <si>
    <t xml:space="preserve"> 31.10.2011 </t>
  </si>
  <si>
    <t xml:space="preserve">.31.10.2011 </t>
  </si>
  <si>
    <t>Nandigama</t>
  </si>
  <si>
    <t>28.11.2012</t>
  </si>
  <si>
    <t xml:space="preserve"> 05.06.2013</t>
  </si>
  <si>
    <t>24.10.2012</t>
  </si>
  <si>
    <t>VZM</t>
  </si>
  <si>
    <t>KRI</t>
  </si>
  <si>
    <t>Add establishment charges@ 7%</t>
  </si>
  <si>
    <t>TOTAL :</t>
  </si>
  <si>
    <t xml:space="preserve"> </t>
  </si>
  <si>
    <t>17-04-2012</t>
  </si>
  <si>
    <t>07-09-2013.</t>
  </si>
  <si>
    <t>Sri P.V.S.N.Purnachandra Rao</t>
  </si>
  <si>
    <t>04-09-2012.</t>
  </si>
  <si>
    <t>31.10.2012</t>
  </si>
  <si>
    <t>12.03.2013</t>
  </si>
  <si>
    <t>15.11.2012</t>
  </si>
  <si>
    <t>AS / RAS amount
(Rs. In lakhs)</t>
  </si>
  <si>
    <t>Existing structures are in dilapidated condition, Hence accommadation of CHNC in the same campus not advisable. Hence treated as deleted.</t>
  </si>
  <si>
    <t>Sri A.Appala Naidu,</t>
  </si>
  <si>
    <t>Sri P.Applaswami</t>
  </si>
  <si>
    <t>Agreement to be concluded</t>
  </si>
  <si>
    <t>AS / RAS amount
(Rs.in lakhs)</t>
  </si>
  <si>
    <t>Gross Expenditure
(Rs. In lakhs)</t>
  </si>
  <si>
    <t>Balance amount required 
(Rs. In lakhs)</t>
  </si>
  <si>
    <t>No. of works Sanctioned</t>
  </si>
  <si>
    <t>No.of Works Not taken</t>
  </si>
  <si>
    <t xml:space="preserve">No.of Works taken up
 6-10) </t>
  </si>
  <si>
    <t>Status of takenup works</t>
  </si>
  <si>
    <t xml:space="preserve">Final bill </t>
  </si>
  <si>
    <t xml:space="preserve">Building </t>
  </si>
  <si>
    <t xml:space="preserve"> Taken up by other department/Scheme</t>
  </si>
  <si>
    <t>Site problem</t>
  </si>
  <si>
    <t>RAS awaited</t>
  </si>
  <si>
    <t xml:space="preserve">Total
(7+8+9) </t>
  </si>
  <si>
    <t>Paid</t>
  </si>
  <si>
    <t>Not paid</t>
  </si>
  <si>
    <t>Handed over</t>
  </si>
  <si>
    <t>Not Handed Over</t>
  </si>
  <si>
    <t>Dt:19.01.2016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</si>
</sst>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0.0"/>
    <numFmt numFmtId="173" formatCode="0.0000"/>
    <numFmt numFmtId="174" formatCode="0.00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55">
    <font>
      <sz val="10"/>
      <name val="Arial"/>
      <family val="0"/>
    </font>
    <font>
      <u val="single"/>
      <sz val="10"/>
      <color indexed="12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24"/>
      <name val="Arial"/>
      <family val="2"/>
    </font>
    <font>
      <sz val="10"/>
      <name val="Verdana"/>
      <family val="2"/>
    </font>
    <font>
      <b/>
      <sz val="14"/>
      <name val="Arial"/>
      <family val="2"/>
    </font>
    <font>
      <b/>
      <sz val="14"/>
      <name val="Times New Roman"/>
      <family val="1"/>
    </font>
    <font>
      <b/>
      <sz val="9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1"/>
      <color theme="1"/>
      <name val="Arial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35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71">
    <xf numFmtId="0" fontId="0" fillId="0" borderId="0" xfId="0" applyAlignment="1">
      <alignment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0" fillId="0" borderId="0" xfId="56" applyFont="1" applyFill="1">
      <alignment/>
      <protection/>
    </xf>
    <xf numFmtId="0" fontId="6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left" vertical="center"/>
    </xf>
    <xf numFmtId="0" fontId="5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justify" vertical="center" wrapText="1"/>
    </xf>
    <xf numFmtId="0" fontId="5" fillId="0" borderId="10" xfId="0" applyFont="1" applyFill="1" applyBorder="1" applyAlignment="1">
      <alignment horizontal="left" vertical="center"/>
    </xf>
    <xf numFmtId="2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0" xfId="56" applyFont="1" applyFill="1">
      <alignment/>
      <protection/>
    </xf>
    <xf numFmtId="0" fontId="52" fillId="0" borderId="0" xfId="56" applyFont="1" applyFill="1">
      <alignment/>
      <protection/>
    </xf>
    <xf numFmtId="2" fontId="5" fillId="0" borderId="0" xfId="0" applyNumberFormat="1" applyFont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left" vertical="center"/>
    </xf>
    <xf numFmtId="2" fontId="53" fillId="0" borderId="10" xfId="0" applyNumberFormat="1" applyFont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center" vertical="center" wrapText="1"/>
    </xf>
    <xf numFmtId="0" fontId="53" fillId="0" borderId="10" xfId="0" applyFont="1" applyBorder="1" applyAlignment="1">
      <alignment vertical="center" wrapText="1"/>
    </xf>
    <xf numFmtId="0" fontId="53" fillId="0" borderId="0" xfId="0" applyFont="1" applyAlignment="1">
      <alignment vertical="center" wrapText="1"/>
    </xf>
    <xf numFmtId="0" fontId="53" fillId="0" borderId="10" xfId="0" applyFont="1" applyBorder="1" applyAlignment="1">
      <alignment horizontal="justify" vertical="center" wrapText="1"/>
    </xf>
    <xf numFmtId="0" fontId="53" fillId="0" borderId="10" xfId="0" applyFont="1" applyFill="1" applyBorder="1" applyAlignment="1">
      <alignment horizontal="left" vertical="center"/>
    </xf>
    <xf numFmtId="0" fontId="53" fillId="0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53" fillId="33" borderId="11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11" fillId="0" borderId="0" xfId="0" applyFont="1" applyFill="1" applyAlignment="1">
      <alignment horizontal="right" vertical="top" wrapText="1"/>
    </xf>
    <xf numFmtId="1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2" fontId="5" fillId="0" borderId="0" xfId="0" applyNumberFormat="1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6" fillId="0" borderId="10" xfId="56" applyFont="1" applyFill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1" fontId="5" fillId="0" borderId="0" xfId="0" applyNumberFormat="1" applyFont="1" applyFill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Fill="1" applyAlignment="1">
      <alignment vertical="center" wrapText="1"/>
    </xf>
    <xf numFmtId="2" fontId="5" fillId="0" borderId="10" xfId="0" applyNumberFormat="1" applyFont="1" applyFill="1" applyBorder="1" applyAlignment="1">
      <alignment vertical="center" wrapText="1"/>
    </xf>
    <xf numFmtId="2" fontId="6" fillId="0" borderId="10" xfId="0" applyNumberFormat="1" applyFont="1" applyFill="1" applyBorder="1" applyAlignment="1">
      <alignment vertical="center" wrapText="1"/>
    </xf>
    <xf numFmtId="2" fontId="6" fillId="0" borderId="10" xfId="0" applyNumberFormat="1" applyFont="1" applyFill="1" applyBorder="1" applyAlignment="1">
      <alignment horizontal="left" vertical="center" wrapText="1"/>
    </xf>
    <xf numFmtId="2" fontId="6" fillId="0" borderId="0" xfId="0" applyNumberFormat="1" applyFont="1" applyFill="1" applyAlignment="1">
      <alignment vertical="center" wrapText="1"/>
    </xf>
    <xf numFmtId="2" fontId="5" fillId="0" borderId="10" xfId="0" applyNumberFormat="1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2" fontId="5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12" fillId="0" borderId="10" xfId="56" applyFont="1" applyFill="1" applyBorder="1" applyAlignment="1">
      <alignment horizontal="center" vertical="center" wrapText="1"/>
      <protection/>
    </xf>
    <xf numFmtId="0" fontId="5" fillId="0" borderId="14" xfId="0" applyFont="1" applyFill="1" applyBorder="1" applyAlignment="1">
      <alignment vertical="center" wrapText="1"/>
    </xf>
    <xf numFmtId="0" fontId="12" fillId="0" borderId="15" xfId="56" applyFont="1" applyFill="1" applyBorder="1" applyAlignment="1">
      <alignment horizontal="center" vertical="center" wrapText="1"/>
      <protection/>
    </xf>
    <xf numFmtId="2" fontId="6" fillId="0" borderId="0" xfId="0" applyNumberFormat="1" applyFont="1" applyFill="1" applyBorder="1" applyAlignment="1">
      <alignment vertical="center" wrapText="1"/>
    </xf>
    <xf numFmtId="2" fontId="5" fillId="0" borderId="14" xfId="0" applyNumberFormat="1" applyFont="1" applyFill="1" applyBorder="1" applyAlignment="1">
      <alignment vertical="center" wrapText="1"/>
    </xf>
    <xf numFmtId="0" fontId="13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/>
    </xf>
    <xf numFmtId="2" fontId="13" fillId="0" borderId="10" xfId="0" applyNumberFormat="1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/>
    </xf>
    <xf numFmtId="0" fontId="14" fillId="0" borderId="10" xfId="52" applyFont="1" applyFill="1" applyBorder="1" applyAlignment="1" applyProtection="1">
      <alignment horizontal="center" vertical="top"/>
      <protection/>
    </xf>
    <xf numFmtId="0" fontId="5" fillId="0" borderId="0" xfId="56" applyFont="1" applyFill="1">
      <alignment/>
      <protection/>
    </xf>
    <xf numFmtId="1" fontId="5" fillId="0" borderId="10" xfId="0" applyNumberFormat="1" applyFont="1" applyFill="1" applyBorder="1" applyAlignment="1" quotePrefix="1">
      <alignment horizontal="center" vertical="center" wrapText="1"/>
    </xf>
    <xf numFmtId="1" fontId="5" fillId="0" borderId="16" xfId="0" applyNumberFormat="1" applyFont="1" applyFill="1" applyBorder="1" applyAlignment="1">
      <alignment horizontal="center" vertical="center" wrapText="1"/>
    </xf>
    <xf numFmtId="2" fontId="5" fillId="0" borderId="10" xfId="57" applyNumberFormat="1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 quotePrefix="1">
      <alignment horizontal="center" vertical="center" wrapText="1"/>
    </xf>
    <xf numFmtId="2" fontId="5" fillId="0" borderId="17" xfId="0" applyNumberFormat="1" applyFont="1" applyFill="1" applyBorder="1" applyAlignment="1">
      <alignment vertical="center" wrapText="1"/>
    </xf>
    <xf numFmtId="0" fontId="15" fillId="0" borderId="10" xfId="0" applyFont="1" applyFill="1" applyBorder="1" applyAlignment="1">
      <alignment horizontal="center" vertical="center" wrapText="1"/>
    </xf>
    <xf numFmtId="2" fontId="0" fillId="0" borderId="16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 quotePrefix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justify" vertical="center" wrapText="1"/>
    </xf>
    <xf numFmtId="0" fontId="7" fillId="33" borderId="11" xfId="58" applyFont="1" applyFill="1" applyBorder="1" applyAlignment="1">
      <alignment horizontal="center" vertical="center" wrapText="1"/>
      <protection/>
    </xf>
    <xf numFmtId="0" fontId="7" fillId="33" borderId="12" xfId="0" applyFont="1" applyFill="1" applyBorder="1" applyAlignment="1">
      <alignment horizontal="center" vertical="center" wrapText="1"/>
    </xf>
    <xf numFmtId="0" fontId="7" fillId="33" borderId="18" xfId="58" applyFont="1" applyFill="1" applyBorder="1" applyAlignment="1">
      <alignment horizontal="center" vertical="center" wrapText="1"/>
      <protection/>
    </xf>
    <xf numFmtId="0" fontId="7" fillId="33" borderId="10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33" borderId="13" xfId="58" applyFont="1" applyFill="1" applyBorder="1" applyAlignment="1">
      <alignment horizontal="center" vertical="center" wrapText="1"/>
      <protection/>
    </xf>
    <xf numFmtId="0" fontId="7" fillId="33" borderId="10" xfId="58" applyFont="1" applyFill="1" applyBorder="1" applyAlignment="1">
      <alignment horizontal="center" vertical="center" wrapText="1"/>
      <protection/>
    </xf>
    <xf numFmtId="0" fontId="7" fillId="33" borderId="19" xfId="58" applyFont="1" applyFill="1" applyBorder="1" applyAlignment="1">
      <alignment horizontal="center" vertical="center" wrapText="1"/>
      <protection/>
    </xf>
    <xf numFmtId="0" fontId="7" fillId="33" borderId="13" xfId="0" applyFont="1" applyFill="1" applyBorder="1" applyAlignment="1">
      <alignment horizontal="center" vertical="center" wrapText="1"/>
    </xf>
    <xf numFmtId="0" fontId="7" fillId="33" borderId="19" xfId="0" applyFont="1" applyFill="1" applyBorder="1" applyAlignment="1">
      <alignment horizontal="center" vertical="center" wrapText="1"/>
    </xf>
    <xf numFmtId="0" fontId="7" fillId="33" borderId="20" xfId="58" applyFont="1" applyFill="1" applyBorder="1" applyAlignment="1">
      <alignment horizontal="center" vertical="center" wrapText="1"/>
      <protection/>
    </xf>
    <xf numFmtId="0" fontId="7" fillId="33" borderId="21" xfId="58" applyFont="1" applyFill="1" applyBorder="1" applyAlignment="1">
      <alignment horizontal="center" vertical="center" wrapText="1"/>
      <protection/>
    </xf>
    <xf numFmtId="0" fontId="7" fillId="33" borderId="17" xfId="58" applyFont="1" applyFill="1" applyBorder="1" applyAlignment="1">
      <alignment horizontal="center" vertical="center" wrapText="1"/>
      <protection/>
    </xf>
    <xf numFmtId="2" fontId="5" fillId="0" borderId="12" xfId="0" applyNumberFormat="1" applyFont="1" applyBorder="1" applyAlignment="1">
      <alignment horizontal="center" vertical="center" wrapText="1"/>
    </xf>
    <xf numFmtId="2" fontId="5" fillId="0" borderId="12" xfId="0" applyNumberFormat="1" applyFont="1" applyFill="1" applyBorder="1" applyAlignment="1">
      <alignment horizontal="center" vertical="center" wrapText="1"/>
    </xf>
    <xf numFmtId="2" fontId="6" fillId="0" borderId="12" xfId="0" applyNumberFormat="1" applyFont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2" fontId="5" fillId="0" borderId="19" xfId="0" applyNumberFormat="1" applyFont="1" applyBorder="1" applyAlignment="1">
      <alignment horizontal="center" vertical="center" wrapText="1"/>
    </xf>
    <xf numFmtId="2" fontId="5" fillId="0" borderId="19" xfId="0" applyNumberFormat="1" applyFont="1" applyFill="1" applyBorder="1" applyAlignment="1">
      <alignment horizontal="center" vertical="center" wrapText="1"/>
    </xf>
    <xf numFmtId="2" fontId="6" fillId="0" borderId="19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2" fontId="5" fillId="0" borderId="13" xfId="0" applyNumberFormat="1" applyFont="1" applyBorder="1" applyAlignment="1">
      <alignment horizontal="center" vertical="center" wrapText="1"/>
    </xf>
    <xf numFmtId="2" fontId="5" fillId="0" borderId="13" xfId="0" applyNumberFormat="1" applyFont="1" applyFill="1" applyBorder="1" applyAlignment="1">
      <alignment horizontal="center" vertical="center" wrapText="1"/>
    </xf>
    <xf numFmtId="2" fontId="6" fillId="0" borderId="13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1" fontId="5" fillId="33" borderId="13" xfId="0" applyNumberFormat="1" applyFont="1" applyFill="1" applyBorder="1" applyAlignment="1">
      <alignment horizontal="center" vertical="center" wrapText="1"/>
    </xf>
    <xf numFmtId="1" fontId="5" fillId="0" borderId="19" xfId="0" applyNumberFormat="1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8" fillId="0" borderId="22" xfId="56" applyFont="1" applyFill="1" applyBorder="1" applyAlignment="1">
      <alignment horizontal="center" vertical="center" wrapText="1"/>
      <protection/>
    </xf>
    <xf numFmtId="0" fontId="8" fillId="0" borderId="23" xfId="56" applyFont="1" applyFill="1" applyBorder="1" applyAlignment="1">
      <alignment horizontal="center" vertical="center"/>
      <protection/>
    </xf>
    <xf numFmtId="0" fontId="8" fillId="0" borderId="24" xfId="56" applyFont="1" applyFill="1" applyBorder="1" applyAlignment="1">
      <alignment horizontal="center" vertical="center"/>
      <protection/>
    </xf>
    <xf numFmtId="0" fontId="8" fillId="0" borderId="25" xfId="56" applyFont="1" applyFill="1" applyBorder="1" applyAlignment="1">
      <alignment horizontal="center" vertical="center"/>
      <protection/>
    </xf>
    <xf numFmtId="0" fontId="8" fillId="0" borderId="0" xfId="56" applyFont="1" applyFill="1" applyBorder="1" applyAlignment="1">
      <alignment horizontal="center" vertical="center"/>
      <protection/>
    </xf>
    <xf numFmtId="0" fontId="8" fillId="0" borderId="26" xfId="56" applyFont="1" applyFill="1" applyBorder="1" applyAlignment="1">
      <alignment horizontal="center" vertical="center"/>
      <protection/>
    </xf>
    <xf numFmtId="0" fontId="8" fillId="0" borderId="27" xfId="56" applyFont="1" applyFill="1" applyBorder="1" applyAlignment="1">
      <alignment horizontal="center" vertical="center"/>
      <protection/>
    </xf>
    <xf numFmtId="0" fontId="8" fillId="0" borderId="28" xfId="56" applyFont="1" applyFill="1" applyBorder="1" applyAlignment="1">
      <alignment horizontal="center" vertical="center"/>
      <protection/>
    </xf>
    <xf numFmtId="0" fontId="8" fillId="0" borderId="29" xfId="56" applyFont="1" applyFill="1" applyBorder="1" applyAlignment="1">
      <alignment horizontal="center" vertical="center"/>
      <protection/>
    </xf>
    <xf numFmtId="0" fontId="7" fillId="0" borderId="28" xfId="56" applyFont="1" applyFill="1" applyBorder="1" applyAlignment="1">
      <alignment horizontal="right"/>
      <protection/>
    </xf>
    <xf numFmtId="0" fontId="7" fillId="33" borderId="11" xfId="58" applyFont="1" applyFill="1" applyBorder="1" applyAlignment="1">
      <alignment horizontal="center" vertical="center" wrapText="1"/>
      <protection/>
    </xf>
    <xf numFmtId="0" fontId="7" fillId="33" borderId="10" xfId="58" applyFont="1" applyFill="1" applyBorder="1" applyAlignment="1">
      <alignment horizontal="center" vertical="center" wrapText="1"/>
      <protection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3" xfId="58" applyFont="1" applyFill="1" applyBorder="1" applyAlignment="1">
      <alignment horizontal="center" vertical="center" wrapText="1"/>
      <protection/>
    </xf>
    <xf numFmtId="0" fontId="7" fillId="33" borderId="19" xfId="58" applyFont="1" applyFill="1" applyBorder="1" applyAlignment="1">
      <alignment horizontal="center" vertical="center" wrapText="1"/>
      <protection/>
    </xf>
    <xf numFmtId="0" fontId="7" fillId="33" borderId="18" xfId="58" applyFont="1" applyFill="1" applyBorder="1" applyAlignment="1">
      <alignment horizontal="center" vertical="center" wrapText="1"/>
      <protection/>
    </xf>
    <xf numFmtId="0" fontId="7" fillId="33" borderId="13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9" xfId="0" applyFont="1" applyFill="1" applyBorder="1" applyAlignment="1">
      <alignment horizontal="center" vertical="center" wrapText="1"/>
    </xf>
    <xf numFmtId="0" fontId="7" fillId="33" borderId="17" xfId="58" applyFont="1" applyFill="1" applyBorder="1" applyAlignment="1">
      <alignment horizontal="center" vertical="center" wrapText="1"/>
      <protection/>
    </xf>
    <xf numFmtId="0" fontId="7" fillId="33" borderId="20" xfId="58" applyFont="1" applyFill="1" applyBorder="1" applyAlignment="1">
      <alignment horizontal="center" vertical="center" wrapText="1"/>
      <protection/>
    </xf>
    <xf numFmtId="0" fontId="7" fillId="33" borderId="21" xfId="58" applyFont="1" applyFill="1" applyBorder="1" applyAlignment="1">
      <alignment horizontal="center" vertical="center" wrapText="1"/>
      <protection/>
    </xf>
    <xf numFmtId="0" fontId="7" fillId="0" borderId="16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2" fontId="5" fillId="0" borderId="16" xfId="0" applyNumberFormat="1" applyFont="1" applyFill="1" applyBorder="1" applyAlignment="1">
      <alignment horizontal="center" vertical="center" wrapText="1"/>
    </xf>
    <xf numFmtId="2" fontId="5" fillId="0" borderId="30" xfId="0" applyNumberFormat="1" applyFont="1" applyFill="1" applyBorder="1" applyAlignment="1">
      <alignment horizontal="center" vertical="center" wrapText="1"/>
    </xf>
    <xf numFmtId="2" fontId="5" fillId="0" borderId="15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1" fontId="10" fillId="0" borderId="14" xfId="0" applyNumberFormat="1" applyFont="1" applyFill="1" applyBorder="1" applyAlignment="1">
      <alignment horizontal="center" vertical="center" wrapText="1"/>
    </xf>
    <xf numFmtId="0" fontId="6" fillId="0" borderId="10" xfId="56" applyFont="1" applyFill="1" applyBorder="1" applyAlignment="1">
      <alignment horizontal="center" vertical="center" wrapText="1"/>
      <protection/>
    </xf>
    <xf numFmtId="2" fontId="6" fillId="0" borderId="12" xfId="0" applyNumberFormat="1" applyFont="1" applyFill="1" applyBorder="1" applyAlignment="1">
      <alignment horizontal="center" vertical="center" wrapText="1"/>
    </xf>
    <xf numFmtId="2" fontId="6" fillId="0" borderId="17" xfId="0" applyNumberFormat="1" applyFont="1" applyFill="1" applyBorder="1" applyAlignment="1">
      <alignment horizontal="center" vertical="center" wrapText="1"/>
    </xf>
    <xf numFmtId="2" fontId="6" fillId="0" borderId="11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0" fontId="12" fillId="0" borderId="16" xfId="56" applyFont="1" applyFill="1" applyBorder="1" applyAlignment="1">
      <alignment horizontal="center" vertical="center" wrapText="1"/>
      <protection/>
    </xf>
    <xf numFmtId="0" fontId="12" fillId="0" borderId="15" xfId="56" applyFont="1" applyFill="1" applyBorder="1" applyAlignment="1">
      <alignment horizontal="center" vertical="center" wrapText="1"/>
      <protection/>
    </xf>
    <xf numFmtId="0" fontId="12" fillId="0" borderId="12" xfId="56" applyFont="1" applyFill="1" applyBorder="1" applyAlignment="1">
      <alignment horizontal="center" vertical="center" wrapText="1"/>
      <protection/>
    </xf>
    <xf numFmtId="0" fontId="12" fillId="0" borderId="17" xfId="56" applyFont="1" applyFill="1" applyBorder="1" applyAlignment="1">
      <alignment horizontal="center" vertical="center" wrapText="1"/>
      <protection/>
    </xf>
    <xf numFmtId="0" fontId="12" fillId="0" borderId="11" xfId="56" applyFont="1" applyFill="1" applyBorder="1" applyAlignment="1">
      <alignment horizontal="center" vertical="center" wrapText="1"/>
      <protection/>
    </xf>
    <xf numFmtId="2" fontId="6" fillId="0" borderId="31" xfId="0" applyNumberFormat="1" applyFont="1" applyFill="1" applyBorder="1" applyAlignment="1">
      <alignment horizontal="center" vertical="center" wrapText="1"/>
    </xf>
    <xf numFmtId="2" fontId="6" fillId="0" borderId="14" xfId="0" applyNumberFormat="1" applyFont="1" applyFill="1" applyBorder="1" applyAlignment="1">
      <alignment horizontal="center" vertical="center" wrapText="1"/>
    </xf>
    <xf numFmtId="2" fontId="6" fillId="0" borderId="32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rmal 3" xfId="57"/>
    <cellStyle name="Normal 5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1085850</xdr:colOff>
      <xdr:row>9</xdr:row>
      <xdr:rowOff>0</xdr:rowOff>
    </xdr:from>
    <xdr:ext cx="161925" cy="171450"/>
    <xdr:sp>
      <xdr:nvSpPr>
        <xdr:cNvPr id="1" name="TextBox 1"/>
        <xdr:cNvSpPr txBox="1">
          <a:spLocks noChangeArrowheads="1"/>
        </xdr:cNvSpPr>
      </xdr:nvSpPr>
      <xdr:spPr>
        <a:xfrm>
          <a:off x="5419725" y="3857625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1085850</xdr:colOff>
      <xdr:row>9</xdr:row>
      <xdr:rowOff>0</xdr:rowOff>
    </xdr:from>
    <xdr:ext cx="161925" cy="171450"/>
    <xdr:sp>
      <xdr:nvSpPr>
        <xdr:cNvPr id="2" name="TextBox 2"/>
        <xdr:cNvSpPr txBox="1">
          <a:spLocks noChangeArrowheads="1"/>
        </xdr:cNvSpPr>
      </xdr:nvSpPr>
      <xdr:spPr>
        <a:xfrm>
          <a:off x="5419725" y="3857625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1085850</xdr:colOff>
      <xdr:row>9</xdr:row>
      <xdr:rowOff>0</xdr:rowOff>
    </xdr:from>
    <xdr:ext cx="161925" cy="171450"/>
    <xdr:sp>
      <xdr:nvSpPr>
        <xdr:cNvPr id="3" name="TextBox 1"/>
        <xdr:cNvSpPr txBox="1">
          <a:spLocks noChangeArrowheads="1"/>
        </xdr:cNvSpPr>
      </xdr:nvSpPr>
      <xdr:spPr>
        <a:xfrm>
          <a:off x="5419725" y="3857625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1085850</xdr:colOff>
      <xdr:row>9</xdr:row>
      <xdr:rowOff>0</xdr:rowOff>
    </xdr:from>
    <xdr:ext cx="161925" cy="171450"/>
    <xdr:sp>
      <xdr:nvSpPr>
        <xdr:cNvPr id="4" name="TextBox 2"/>
        <xdr:cNvSpPr txBox="1">
          <a:spLocks noChangeArrowheads="1"/>
        </xdr:cNvSpPr>
      </xdr:nvSpPr>
      <xdr:spPr>
        <a:xfrm>
          <a:off x="5419725" y="3857625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1085850</xdr:colOff>
      <xdr:row>9</xdr:row>
      <xdr:rowOff>0</xdr:rowOff>
    </xdr:from>
    <xdr:ext cx="161925" cy="171450"/>
    <xdr:sp>
      <xdr:nvSpPr>
        <xdr:cNvPr id="5" name="TextBox 1"/>
        <xdr:cNvSpPr txBox="1">
          <a:spLocks noChangeArrowheads="1"/>
        </xdr:cNvSpPr>
      </xdr:nvSpPr>
      <xdr:spPr>
        <a:xfrm>
          <a:off x="5419725" y="3857625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1085850</xdr:colOff>
      <xdr:row>9</xdr:row>
      <xdr:rowOff>0</xdr:rowOff>
    </xdr:from>
    <xdr:ext cx="161925" cy="171450"/>
    <xdr:sp>
      <xdr:nvSpPr>
        <xdr:cNvPr id="6" name="TextBox 2"/>
        <xdr:cNvSpPr txBox="1">
          <a:spLocks noChangeArrowheads="1"/>
        </xdr:cNvSpPr>
      </xdr:nvSpPr>
      <xdr:spPr>
        <a:xfrm>
          <a:off x="5419725" y="3857625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1085850</xdr:colOff>
      <xdr:row>9</xdr:row>
      <xdr:rowOff>0</xdr:rowOff>
    </xdr:from>
    <xdr:ext cx="161925" cy="171450"/>
    <xdr:sp>
      <xdr:nvSpPr>
        <xdr:cNvPr id="7" name="TextBox 1"/>
        <xdr:cNvSpPr txBox="1">
          <a:spLocks noChangeArrowheads="1"/>
        </xdr:cNvSpPr>
      </xdr:nvSpPr>
      <xdr:spPr>
        <a:xfrm>
          <a:off x="5419725" y="3857625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1085850</xdr:colOff>
      <xdr:row>9</xdr:row>
      <xdr:rowOff>0</xdr:rowOff>
    </xdr:from>
    <xdr:ext cx="161925" cy="171450"/>
    <xdr:sp>
      <xdr:nvSpPr>
        <xdr:cNvPr id="8" name="TextBox 2"/>
        <xdr:cNvSpPr txBox="1">
          <a:spLocks noChangeArrowheads="1"/>
        </xdr:cNvSpPr>
      </xdr:nvSpPr>
      <xdr:spPr>
        <a:xfrm>
          <a:off x="5419725" y="3857625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1085850</xdr:colOff>
      <xdr:row>9</xdr:row>
      <xdr:rowOff>0</xdr:rowOff>
    </xdr:from>
    <xdr:ext cx="161925" cy="171450"/>
    <xdr:sp>
      <xdr:nvSpPr>
        <xdr:cNvPr id="9" name="TextBox 1"/>
        <xdr:cNvSpPr txBox="1">
          <a:spLocks noChangeArrowheads="1"/>
        </xdr:cNvSpPr>
      </xdr:nvSpPr>
      <xdr:spPr>
        <a:xfrm>
          <a:off x="5419725" y="3857625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1085850</xdr:colOff>
      <xdr:row>9</xdr:row>
      <xdr:rowOff>0</xdr:rowOff>
    </xdr:from>
    <xdr:ext cx="161925" cy="171450"/>
    <xdr:sp>
      <xdr:nvSpPr>
        <xdr:cNvPr id="10" name="TextBox 2"/>
        <xdr:cNvSpPr txBox="1">
          <a:spLocks noChangeArrowheads="1"/>
        </xdr:cNvSpPr>
      </xdr:nvSpPr>
      <xdr:spPr>
        <a:xfrm>
          <a:off x="5419725" y="3857625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1085850</xdr:colOff>
      <xdr:row>9</xdr:row>
      <xdr:rowOff>0</xdr:rowOff>
    </xdr:from>
    <xdr:ext cx="161925" cy="171450"/>
    <xdr:sp>
      <xdr:nvSpPr>
        <xdr:cNvPr id="11" name="TextBox 1"/>
        <xdr:cNvSpPr txBox="1">
          <a:spLocks noChangeArrowheads="1"/>
        </xdr:cNvSpPr>
      </xdr:nvSpPr>
      <xdr:spPr>
        <a:xfrm>
          <a:off x="5419725" y="3857625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1085850</xdr:colOff>
      <xdr:row>9</xdr:row>
      <xdr:rowOff>0</xdr:rowOff>
    </xdr:from>
    <xdr:ext cx="161925" cy="171450"/>
    <xdr:sp>
      <xdr:nvSpPr>
        <xdr:cNvPr id="12" name="TextBox 2"/>
        <xdr:cNvSpPr txBox="1">
          <a:spLocks noChangeArrowheads="1"/>
        </xdr:cNvSpPr>
      </xdr:nvSpPr>
      <xdr:spPr>
        <a:xfrm>
          <a:off x="5419725" y="3857625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1085850</xdr:colOff>
      <xdr:row>9</xdr:row>
      <xdr:rowOff>0</xdr:rowOff>
    </xdr:from>
    <xdr:ext cx="161925" cy="171450"/>
    <xdr:sp>
      <xdr:nvSpPr>
        <xdr:cNvPr id="13" name="TextBox 1"/>
        <xdr:cNvSpPr txBox="1">
          <a:spLocks noChangeArrowheads="1"/>
        </xdr:cNvSpPr>
      </xdr:nvSpPr>
      <xdr:spPr>
        <a:xfrm>
          <a:off x="5419725" y="3857625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1085850</xdr:colOff>
      <xdr:row>9</xdr:row>
      <xdr:rowOff>0</xdr:rowOff>
    </xdr:from>
    <xdr:ext cx="161925" cy="171450"/>
    <xdr:sp>
      <xdr:nvSpPr>
        <xdr:cNvPr id="14" name="TextBox 2"/>
        <xdr:cNvSpPr txBox="1">
          <a:spLocks noChangeArrowheads="1"/>
        </xdr:cNvSpPr>
      </xdr:nvSpPr>
      <xdr:spPr>
        <a:xfrm>
          <a:off x="5419725" y="3857625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1085850</xdr:colOff>
      <xdr:row>9</xdr:row>
      <xdr:rowOff>0</xdr:rowOff>
    </xdr:from>
    <xdr:ext cx="161925" cy="171450"/>
    <xdr:sp>
      <xdr:nvSpPr>
        <xdr:cNvPr id="15" name="TextBox 1"/>
        <xdr:cNvSpPr txBox="1">
          <a:spLocks noChangeArrowheads="1"/>
        </xdr:cNvSpPr>
      </xdr:nvSpPr>
      <xdr:spPr>
        <a:xfrm>
          <a:off x="5419725" y="3857625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1085850</xdr:colOff>
      <xdr:row>9</xdr:row>
      <xdr:rowOff>0</xdr:rowOff>
    </xdr:from>
    <xdr:ext cx="161925" cy="171450"/>
    <xdr:sp>
      <xdr:nvSpPr>
        <xdr:cNvPr id="16" name="TextBox 2"/>
        <xdr:cNvSpPr txBox="1">
          <a:spLocks noChangeArrowheads="1"/>
        </xdr:cNvSpPr>
      </xdr:nvSpPr>
      <xdr:spPr>
        <a:xfrm>
          <a:off x="5419725" y="3857625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1085850</xdr:colOff>
      <xdr:row>9</xdr:row>
      <xdr:rowOff>0</xdr:rowOff>
    </xdr:from>
    <xdr:ext cx="161925" cy="171450"/>
    <xdr:sp>
      <xdr:nvSpPr>
        <xdr:cNvPr id="17" name="TextBox 1"/>
        <xdr:cNvSpPr txBox="1">
          <a:spLocks noChangeArrowheads="1"/>
        </xdr:cNvSpPr>
      </xdr:nvSpPr>
      <xdr:spPr>
        <a:xfrm>
          <a:off x="5419725" y="3857625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1085850</xdr:colOff>
      <xdr:row>9</xdr:row>
      <xdr:rowOff>0</xdr:rowOff>
    </xdr:from>
    <xdr:ext cx="161925" cy="171450"/>
    <xdr:sp>
      <xdr:nvSpPr>
        <xdr:cNvPr id="18" name="TextBox 2"/>
        <xdr:cNvSpPr txBox="1">
          <a:spLocks noChangeArrowheads="1"/>
        </xdr:cNvSpPr>
      </xdr:nvSpPr>
      <xdr:spPr>
        <a:xfrm>
          <a:off x="5419725" y="3857625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1085850</xdr:colOff>
      <xdr:row>9</xdr:row>
      <xdr:rowOff>0</xdr:rowOff>
    </xdr:from>
    <xdr:ext cx="161925" cy="171450"/>
    <xdr:sp>
      <xdr:nvSpPr>
        <xdr:cNvPr id="19" name="TextBox 1"/>
        <xdr:cNvSpPr txBox="1">
          <a:spLocks noChangeArrowheads="1"/>
        </xdr:cNvSpPr>
      </xdr:nvSpPr>
      <xdr:spPr>
        <a:xfrm>
          <a:off x="5419725" y="3857625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1085850</xdr:colOff>
      <xdr:row>9</xdr:row>
      <xdr:rowOff>0</xdr:rowOff>
    </xdr:from>
    <xdr:ext cx="161925" cy="171450"/>
    <xdr:sp>
      <xdr:nvSpPr>
        <xdr:cNvPr id="20" name="TextBox 2"/>
        <xdr:cNvSpPr txBox="1">
          <a:spLocks noChangeArrowheads="1"/>
        </xdr:cNvSpPr>
      </xdr:nvSpPr>
      <xdr:spPr>
        <a:xfrm>
          <a:off x="5419725" y="3857625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1085850</xdr:colOff>
      <xdr:row>9</xdr:row>
      <xdr:rowOff>0</xdr:rowOff>
    </xdr:from>
    <xdr:ext cx="161925" cy="171450"/>
    <xdr:sp>
      <xdr:nvSpPr>
        <xdr:cNvPr id="21" name="TextBox 21"/>
        <xdr:cNvSpPr txBox="1">
          <a:spLocks noChangeArrowheads="1"/>
        </xdr:cNvSpPr>
      </xdr:nvSpPr>
      <xdr:spPr>
        <a:xfrm>
          <a:off x="5419725" y="3857625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1085850</xdr:colOff>
      <xdr:row>9</xdr:row>
      <xdr:rowOff>0</xdr:rowOff>
    </xdr:from>
    <xdr:ext cx="161925" cy="171450"/>
    <xdr:sp>
      <xdr:nvSpPr>
        <xdr:cNvPr id="22" name="TextBox 22"/>
        <xdr:cNvSpPr txBox="1">
          <a:spLocks noChangeArrowheads="1"/>
        </xdr:cNvSpPr>
      </xdr:nvSpPr>
      <xdr:spPr>
        <a:xfrm>
          <a:off x="5419725" y="3857625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1085850</xdr:colOff>
      <xdr:row>9</xdr:row>
      <xdr:rowOff>0</xdr:rowOff>
    </xdr:from>
    <xdr:ext cx="161925" cy="171450"/>
    <xdr:sp>
      <xdr:nvSpPr>
        <xdr:cNvPr id="23" name="TextBox 1"/>
        <xdr:cNvSpPr txBox="1">
          <a:spLocks noChangeArrowheads="1"/>
        </xdr:cNvSpPr>
      </xdr:nvSpPr>
      <xdr:spPr>
        <a:xfrm>
          <a:off x="5419725" y="3857625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1085850</xdr:colOff>
      <xdr:row>9</xdr:row>
      <xdr:rowOff>0</xdr:rowOff>
    </xdr:from>
    <xdr:ext cx="161925" cy="171450"/>
    <xdr:sp>
      <xdr:nvSpPr>
        <xdr:cNvPr id="24" name="TextBox 2"/>
        <xdr:cNvSpPr txBox="1">
          <a:spLocks noChangeArrowheads="1"/>
        </xdr:cNvSpPr>
      </xdr:nvSpPr>
      <xdr:spPr>
        <a:xfrm>
          <a:off x="5419725" y="3857625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1085850</xdr:colOff>
      <xdr:row>9</xdr:row>
      <xdr:rowOff>0</xdr:rowOff>
    </xdr:from>
    <xdr:ext cx="161925" cy="171450"/>
    <xdr:sp>
      <xdr:nvSpPr>
        <xdr:cNvPr id="25" name="TextBox 1"/>
        <xdr:cNvSpPr txBox="1">
          <a:spLocks noChangeArrowheads="1"/>
        </xdr:cNvSpPr>
      </xdr:nvSpPr>
      <xdr:spPr>
        <a:xfrm>
          <a:off x="5419725" y="3857625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1085850</xdr:colOff>
      <xdr:row>9</xdr:row>
      <xdr:rowOff>0</xdr:rowOff>
    </xdr:from>
    <xdr:ext cx="161925" cy="171450"/>
    <xdr:sp>
      <xdr:nvSpPr>
        <xdr:cNvPr id="26" name="TextBox 2"/>
        <xdr:cNvSpPr txBox="1">
          <a:spLocks noChangeArrowheads="1"/>
        </xdr:cNvSpPr>
      </xdr:nvSpPr>
      <xdr:spPr>
        <a:xfrm>
          <a:off x="5419725" y="3857625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1085850</xdr:colOff>
      <xdr:row>9</xdr:row>
      <xdr:rowOff>0</xdr:rowOff>
    </xdr:from>
    <xdr:ext cx="161925" cy="171450"/>
    <xdr:sp>
      <xdr:nvSpPr>
        <xdr:cNvPr id="27" name="TextBox 1"/>
        <xdr:cNvSpPr txBox="1">
          <a:spLocks noChangeArrowheads="1"/>
        </xdr:cNvSpPr>
      </xdr:nvSpPr>
      <xdr:spPr>
        <a:xfrm>
          <a:off x="5419725" y="3857625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1085850</xdr:colOff>
      <xdr:row>9</xdr:row>
      <xdr:rowOff>0</xdr:rowOff>
    </xdr:from>
    <xdr:ext cx="161925" cy="171450"/>
    <xdr:sp>
      <xdr:nvSpPr>
        <xdr:cNvPr id="28" name="TextBox 2"/>
        <xdr:cNvSpPr txBox="1">
          <a:spLocks noChangeArrowheads="1"/>
        </xdr:cNvSpPr>
      </xdr:nvSpPr>
      <xdr:spPr>
        <a:xfrm>
          <a:off x="5419725" y="3857625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1085850</xdr:colOff>
      <xdr:row>9</xdr:row>
      <xdr:rowOff>0</xdr:rowOff>
    </xdr:from>
    <xdr:ext cx="161925" cy="171450"/>
    <xdr:sp>
      <xdr:nvSpPr>
        <xdr:cNvPr id="29" name="TextBox 1"/>
        <xdr:cNvSpPr txBox="1">
          <a:spLocks noChangeArrowheads="1"/>
        </xdr:cNvSpPr>
      </xdr:nvSpPr>
      <xdr:spPr>
        <a:xfrm>
          <a:off x="5419725" y="3857625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1085850</xdr:colOff>
      <xdr:row>9</xdr:row>
      <xdr:rowOff>0</xdr:rowOff>
    </xdr:from>
    <xdr:ext cx="161925" cy="171450"/>
    <xdr:sp>
      <xdr:nvSpPr>
        <xdr:cNvPr id="30" name="TextBox 2"/>
        <xdr:cNvSpPr txBox="1">
          <a:spLocks noChangeArrowheads="1"/>
        </xdr:cNvSpPr>
      </xdr:nvSpPr>
      <xdr:spPr>
        <a:xfrm>
          <a:off x="5419725" y="3857625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1085850</xdr:colOff>
      <xdr:row>9</xdr:row>
      <xdr:rowOff>0</xdr:rowOff>
    </xdr:from>
    <xdr:ext cx="161925" cy="171450"/>
    <xdr:sp>
      <xdr:nvSpPr>
        <xdr:cNvPr id="31" name="TextBox 1"/>
        <xdr:cNvSpPr txBox="1">
          <a:spLocks noChangeArrowheads="1"/>
        </xdr:cNvSpPr>
      </xdr:nvSpPr>
      <xdr:spPr>
        <a:xfrm>
          <a:off x="5419725" y="3857625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1085850</xdr:colOff>
      <xdr:row>9</xdr:row>
      <xdr:rowOff>0</xdr:rowOff>
    </xdr:from>
    <xdr:ext cx="161925" cy="171450"/>
    <xdr:sp>
      <xdr:nvSpPr>
        <xdr:cNvPr id="32" name="TextBox 2"/>
        <xdr:cNvSpPr txBox="1">
          <a:spLocks noChangeArrowheads="1"/>
        </xdr:cNvSpPr>
      </xdr:nvSpPr>
      <xdr:spPr>
        <a:xfrm>
          <a:off x="5419725" y="3857625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1085850</xdr:colOff>
      <xdr:row>9</xdr:row>
      <xdr:rowOff>0</xdr:rowOff>
    </xdr:from>
    <xdr:ext cx="161925" cy="171450"/>
    <xdr:sp>
      <xdr:nvSpPr>
        <xdr:cNvPr id="33" name="TextBox 1"/>
        <xdr:cNvSpPr txBox="1">
          <a:spLocks noChangeArrowheads="1"/>
        </xdr:cNvSpPr>
      </xdr:nvSpPr>
      <xdr:spPr>
        <a:xfrm>
          <a:off x="5419725" y="3857625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1085850</xdr:colOff>
      <xdr:row>9</xdr:row>
      <xdr:rowOff>0</xdr:rowOff>
    </xdr:from>
    <xdr:ext cx="161925" cy="171450"/>
    <xdr:sp>
      <xdr:nvSpPr>
        <xdr:cNvPr id="34" name="TextBox 2"/>
        <xdr:cNvSpPr txBox="1">
          <a:spLocks noChangeArrowheads="1"/>
        </xdr:cNvSpPr>
      </xdr:nvSpPr>
      <xdr:spPr>
        <a:xfrm>
          <a:off x="5419725" y="3857625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1085850</xdr:colOff>
      <xdr:row>9</xdr:row>
      <xdr:rowOff>0</xdr:rowOff>
    </xdr:from>
    <xdr:ext cx="161925" cy="171450"/>
    <xdr:sp>
      <xdr:nvSpPr>
        <xdr:cNvPr id="35" name="TextBox 1"/>
        <xdr:cNvSpPr txBox="1">
          <a:spLocks noChangeArrowheads="1"/>
        </xdr:cNvSpPr>
      </xdr:nvSpPr>
      <xdr:spPr>
        <a:xfrm>
          <a:off x="5419725" y="3857625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1085850</xdr:colOff>
      <xdr:row>9</xdr:row>
      <xdr:rowOff>0</xdr:rowOff>
    </xdr:from>
    <xdr:ext cx="161925" cy="171450"/>
    <xdr:sp>
      <xdr:nvSpPr>
        <xdr:cNvPr id="36" name="TextBox 2"/>
        <xdr:cNvSpPr txBox="1">
          <a:spLocks noChangeArrowheads="1"/>
        </xdr:cNvSpPr>
      </xdr:nvSpPr>
      <xdr:spPr>
        <a:xfrm>
          <a:off x="5419725" y="3857625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1085850</xdr:colOff>
      <xdr:row>9</xdr:row>
      <xdr:rowOff>0</xdr:rowOff>
    </xdr:from>
    <xdr:ext cx="161925" cy="171450"/>
    <xdr:sp>
      <xdr:nvSpPr>
        <xdr:cNvPr id="37" name="TextBox 1"/>
        <xdr:cNvSpPr txBox="1">
          <a:spLocks noChangeArrowheads="1"/>
        </xdr:cNvSpPr>
      </xdr:nvSpPr>
      <xdr:spPr>
        <a:xfrm>
          <a:off x="5419725" y="3857625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1085850</xdr:colOff>
      <xdr:row>9</xdr:row>
      <xdr:rowOff>0</xdr:rowOff>
    </xdr:from>
    <xdr:ext cx="161925" cy="171450"/>
    <xdr:sp>
      <xdr:nvSpPr>
        <xdr:cNvPr id="38" name="TextBox 2"/>
        <xdr:cNvSpPr txBox="1">
          <a:spLocks noChangeArrowheads="1"/>
        </xdr:cNvSpPr>
      </xdr:nvSpPr>
      <xdr:spPr>
        <a:xfrm>
          <a:off x="5419725" y="3857625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1085850</xdr:colOff>
      <xdr:row>9</xdr:row>
      <xdr:rowOff>0</xdr:rowOff>
    </xdr:from>
    <xdr:ext cx="161925" cy="171450"/>
    <xdr:sp>
      <xdr:nvSpPr>
        <xdr:cNvPr id="39" name="TextBox 1"/>
        <xdr:cNvSpPr txBox="1">
          <a:spLocks noChangeArrowheads="1"/>
        </xdr:cNvSpPr>
      </xdr:nvSpPr>
      <xdr:spPr>
        <a:xfrm>
          <a:off x="5419725" y="3857625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1085850</xdr:colOff>
      <xdr:row>9</xdr:row>
      <xdr:rowOff>0</xdr:rowOff>
    </xdr:from>
    <xdr:ext cx="161925" cy="171450"/>
    <xdr:sp>
      <xdr:nvSpPr>
        <xdr:cNvPr id="40" name="TextBox 2"/>
        <xdr:cNvSpPr txBox="1">
          <a:spLocks noChangeArrowheads="1"/>
        </xdr:cNvSpPr>
      </xdr:nvSpPr>
      <xdr:spPr>
        <a:xfrm>
          <a:off x="5419725" y="3857625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1085850</xdr:colOff>
      <xdr:row>9</xdr:row>
      <xdr:rowOff>0</xdr:rowOff>
    </xdr:from>
    <xdr:ext cx="161925" cy="171450"/>
    <xdr:sp>
      <xdr:nvSpPr>
        <xdr:cNvPr id="41" name="TextBox 1"/>
        <xdr:cNvSpPr txBox="1">
          <a:spLocks noChangeArrowheads="1"/>
        </xdr:cNvSpPr>
      </xdr:nvSpPr>
      <xdr:spPr>
        <a:xfrm>
          <a:off x="5419725" y="3857625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1085850</xdr:colOff>
      <xdr:row>9</xdr:row>
      <xdr:rowOff>0</xdr:rowOff>
    </xdr:from>
    <xdr:ext cx="161925" cy="171450"/>
    <xdr:sp>
      <xdr:nvSpPr>
        <xdr:cNvPr id="42" name="TextBox 2"/>
        <xdr:cNvSpPr txBox="1">
          <a:spLocks noChangeArrowheads="1"/>
        </xdr:cNvSpPr>
      </xdr:nvSpPr>
      <xdr:spPr>
        <a:xfrm>
          <a:off x="5419725" y="3857625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1085850</xdr:colOff>
      <xdr:row>9</xdr:row>
      <xdr:rowOff>0</xdr:rowOff>
    </xdr:from>
    <xdr:ext cx="161925" cy="171450"/>
    <xdr:sp>
      <xdr:nvSpPr>
        <xdr:cNvPr id="43" name="TextBox 1"/>
        <xdr:cNvSpPr txBox="1">
          <a:spLocks noChangeArrowheads="1"/>
        </xdr:cNvSpPr>
      </xdr:nvSpPr>
      <xdr:spPr>
        <a:xfrm>
          <a:off x="5419725" y="3857625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1085850</xdr:colOff>
      <xdr:row>9</xdr:row>
      <xdr:rowOff>0</xdr:rowOff>
    </xdr:from>
    <xdr:ext cx="161925" cy="171450"/>
    <xdr:sp>
      <xdr:nvSpPr>
        <xdr:cNvPr id="44" name="TextBox 2"/>
        <xdr:cNvSpPr txBox="1">
          <a:spLocks noChangeArrowheads="1"/>
        </xdr:cNvSpPr>
      </xdr:nvSpPr>
      <xdr:spPr>
        <a:xfrm>
          <a:off x="5419725" y="3857625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1085850</xdr:colOff>
      <xdr:row>9</xdr:row>
      <xdr:rowOff>0</xdr:rowOff>
    </xdr:from>
    <xdr:ext cx="161925" cy="171450"/>
    <xdr:sp>
      <xdr:nvSpPr>
        <xdr:cNvPr id="45" name="TextBox 1"/>
        <xdr:cNvSpPr txBox="1">
          <a:spLocks noChangeArrowheads="1"/>
        </xdr:cNvSpPr>
      </xdr:nvSpPr>
      <xdr:spPr>
        <a:xfrm>
          <a:off x="5419725" y="3857625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1085850</xdr:colOff>
      <xdr:row>9</xdr:row>
      <xdr:rowOff>0</xdr:rowOff>
    </xdr:from>
    <xdr:ext cx="161925" cy="171450"/>
    <xdr:sp>
      <xdr:nvSpPr>
        <xdr:cNvPr id="46" name="TextBox 2"/>
        <xdr:cNvSpPr txBox="1">
          <a:spLocks noChangeArrowheads="1"/>
        </xdr:cNvSpPr>
      </xdr:nvSpPr>
      <xdr:spPr>
        <a:xfrm>
          <a:off x="5419725" y="3857625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1085850</xdr:colOff>
      <xdr:row>9</xdr:row>
      <xdr:rowOff>0</xdr:rowOff>
    </xdr:from>
    <xdr:ext cx="161925" cy="171450"/>
    <xdr:sp>
      <xdr:nvSpPr>
        <xdr:cNvPr id="47" name="TextBox 1"/>
        <xdr:cNvSpPr txBox="1">
          <a:spLocks noChangeArrowheads="1"/>
        </xdr:cNvSpPr>
      </xdr:nvSpPr>
      <xdr:spPr>
        <a:xfrm>
          <a:off x="5419725" y="3857625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1085850</xdr:colOff>
      <xdr:row>9</xdr:row>
      <xdr:rowOff>0</xdr:rowOff>
    </xdr:from>
    <xdr:ext cx="161925" cy="171450"/>
    <xdr:sp>
      <xdr:nvSpPr>
        <xdr:cNvPr id="48" name="TextBox 2"/>
        <xdr:cNvSpPr txBox="1">
          <a:spLocks noChangeArrowheads="1"/>
        </xdr:cNvSpPr>
      </xdr:nvSpPr>
      <xdr:spPr>
        <a:xfrm>
          <a:off x="5419725" y="3857625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1085850</xdr:colOff>
      <xdr:row>9</xdr:row>
      <xdr:rowOff>0</xdr:rowOff>
    </xdr:from>
    <xdr:ext cx="161925" cy="171450"/>
    <xdr:sp>
      <xdr:nvSpPr>
        <xdr:cNvPr id="49" name="TextBox 1"/>
        <xdr:cNvSpPr txBox="1">
          <a:spLocks noChangeArrowheads="1"/>
        </xdr:cNvSpPr>
      </xdr:nvSpPr>
      <xdr:spPr>
        <a:xfrm>
          <a:off x="5419725" y="3857625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1085850</xdr:colOff>
      <xdr:row>9</xdr:row>
      <xdr:rowOff>0</xdr:rowOff>
    </xdr:from>
    <xdr:ext cx="161925" cy="171450"/>
    <xdr:sp>
      <xdr:nvSpPr>
        <xdr:cNvPr id="50" name="TextBox 2"/>
        <xdr:cNvSpPr txBox="1">
          <a:spLocks noChangeArrowheads="1"/>
        </xdr:cNvSpPr>
      </xdr:nvSpPr>
      <xdr:spPr>
        <a:xfrm>
          <a:off x="5419725" y="3857625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1085850</xdr:colOff>
      <xdr:row>9</xdr:row>
      <xdr:rowOff>0</xdr:rowOff>
    </xdr:from>
    <xdr:ext cx="161925" cy="171450"/>
    <xdr:sp>
      <xdr:nvSpPr>
        <xdr:cNvPr id="51" name="TextBox 1"/>
        <xdr:cNvSpPr txBox="1">
          <a:spLocks noChangeArrowheads="1"/>
        </xdr:cNvSpPr>
      </xdr:nvSpPr>
      <xdr:spPr>
        <a:xfrm>
          <a:off x="5419725" y="3857625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1085850</xdr:colOff>
      <xdr:row>9</xdr:row>
      <xdr:rowOff>0</xdr:rowOff>
    </xdr:from>
    <xdr:ext cx="161925" cy="171450"/>
    <xdr:sp>
      <xdr:nvSpPr>
        <xdr:cNvPr id="52" name="TextBox 2"/>
        <xdr:cNvSpPr txBox="1">
          <a:spLocks noChangeArrowheads="1"/>
        </xdr:cNvSpPr>
      </xdr:nvSpPr>
      <xdr:spPr>
        <a:xfrm>
          <a:off x="5419725" y="3857625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1085850</xdr:colOff>
      <xdr:row>9</xdr:row>
      <xdr:rowOff>0</xdr:rowOff>
    </xdr:from>
    <xdr:ext cx="161925" cy="171450"/>
    <xdr:sp>
      <xdr:nvSpPr>
        <xdr:cNvPr id="53" name="TextBox 1"/>
        <xdr:cNvSpPr txBox="1">
          <a:spLocks noChangeArrowheads="1"/>
        </xdr:cNvSpPr>
      </xdr:nvSpPr>
      <xdr:spPr>
        <a:xfrm>
          <a:off x="5419725" y="3857625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1085850</xdr:colOff>
      <xdr:row>9</xdr:row>
      <xdr:rowOff>0</xdr:rowOff>
    </xdr:from>
    <xdr:ext cx="161925" cy="171450"/>
    <xdr:sp>
      <xdr:nvSpPr>
        <xdr:cNvPr id="54" name="TextBox 2"/>
        <xdr:cNvSpPr txBox="1">
          <a:spLocks noChangeArrowheads="1"/>
        </xdr:cNvSpPr>
      </xdr:nvSpPr>
      <xdr:spPr>
        <a:xfrm>
          <a:off x="5419725" y="3857625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1085850</xdr:colOff>
      <xdr:row>9</xdr:row>
      <xdr:rowOff>0</xdr:rowOff>
    </xdr:from>
    <xdr:ext cx="161925" cy="171450"/>
    <xdr:sp>
      <xdr:nvSpPr>
        <xdr:cNvPr id="55" name="TextBox 1"/>
        <xdr:cNvSpPr txBox="1">
          <a:spLocks noChangeArrowheads="1"/>
        </xdr:cNvSpPr>
      </xdr:nvSpPr>
      <xdr:spPr>
        <a:xfrm>
          <a:off x="5419725" y="3857625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1085850</xdr:colOff>
      <xdr:row>9</xdr:row>
      <xdr:rowOff>0</xdr:rowOff>
    </xdr:from>
    <xdr:ext cx="161925" cy="171450"/>
    <xdr:sp>
      <xdr:nvSpPr>
        <xdr:cNvPr id="56" name="TextBox 2"/>
        <xdr:cNvSpPr txBox="1">
          <a:spLocks noChangeArrowheads="1"/>
        </xdr:cNvSpPr>
      </xdr:nvSpPr>
      <xdr:spPr>
        <a:xfrm>
          <a:off x="5419725" y="3857625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1085850</xdr:colOff>
      <xdr:row>9</xdr:row>
      <xdr:rowOff>0</xdr:rowOff>
    </xdr:from>
    <xdr:ext cx="161925" cy="171450"/>
    <xdr:sp>
      <xdr:nvSpPr>
        <xdr:cNvPr id="57" name="TextBox 1"/>
        <xdr:cNvSpPr txBox="1">
          <a:spLocks noChangeArrowheads="1"/>
        </xdr:cNvSpPr>
      </xdr:nvSpPr>
      <xdr:spPr>
        <a:xfrm>
          <a:off x="5419725" y="3857625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1085850</xdr:colOff>
      <xdr:row>9</xdr:row>
      <xdr:rowOff>0</xdr:rowOff>
    </xdr:from>
    <xdr:ext cx="161925" cy="171450"/>
    <xdr:sp>
      <xdr:nvSpPr>
        <xdr:cNvPr id="58" name="TextBox 2"/>
        <xdr:cNvSpPr txBox="1">
          <a:spLocks noChangeArrowheads="1"/>
        </xdr:cNvSpPr>
      </xdr:nvSpPr>
      <xdr:spPr>
        <a:xfrm>
          <a:off x="5419725" y="3857625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1085850</xdr:colOff>
      <xdr:row>9</xdr:row>
      <xdr:rowOff>0</xdr:rowOff>
    </xdr:from>
    <xdr:ext cx="161925" cy="171450"/>
    <xdr:sp>
      <xdr:nvSpPr>
        <xdr:cNvPr id="59" name="TextBox 1"/>
        <xdr:cNvSpPr txBox="1">
          <a:spLocks noChangeArrowheads="1"/>
        </xdr:cNvSpPr>
      </xdr:nvSpPr>
      <xdr:spPr>
        <a:xfrm>
          <a:off x="5419725" y="3857625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1085850</xdr:colOff>
      <xdr:row>9</xdr:row>
      <xdr:rowOff>0</xdr:rowOff>
    </xdr:from>
    <xdr:ext cx="161925" cy="171450"/>
    <xdr:sp>
      <xdr:nvSpPr>
        <xdr:cNvPr id="60" name="TextBox 2"/>
        <xdr:cNvSpPr txBox="1">
          <a:spLocks noChangeArrowheads="1"/>
        </xdr:cNvSpPr>
      </xdr:nvSpPr>
      <xdr:spPr>
        <a:xfrm>
          <a:off x="5419725" y="3857625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1085850</xdr:colOff>
      <xdr:row>9</xdr:row>
      <xdr:rowOff>0</xdr:rowOff>
    </xdr:from>
    <xdr:ext cx="161925" cy="171450"/>
    <xdr:sp>
      <xdr:nvSpPr>
        <xdr:cNvPr id="61" name="TextBox 1"/>
        <xdr:cNvSpPr txBox="1">
          <a:spLocks noChangeArrowheads="1"/>
        </xdr:cNvSpPr>
      </xdr:nvSpPr>
      <xdr:spPr>
        <a:xfrm>
          <a:off x="5419725" y="3857625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1085850</xdr:colOff>
      <xdr:row>9</xdr:row>
      <xdr:rowOff>0</xdr:rowOff>
    </xdr:from>
    <xdr:ext cx="161925" cy="171450"/>
    <xdr:sp>
      <xdr:nvSpPr>
        <xdr:cNvPr id="62" name="TextBox 2"/>
        <xdr:cNvSpPr txBox="1">
          <a:spLocks noChangeArrowheads="1"/>
        </xdr:cNvSpPr>
      </xdr:nvSpPr>
      <xdr:spPr>
        <a:xfrm>
          <a:off x="5419725" y="3857625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1085850</xdr:colOff>
      <xdr:row>9</xdr:row>
      <xdr:rowOff>0</xdr:rowOff>
    </xdr:from>
    <xdr:ext cx="161925" cy="171450"/>
    <xdr:sp>
      <xdr:nvSpPr>
        <xdr:cNvPr id="63" name="TextBox 1"/>
        <xdr:cNvSpPr txBox="1">
          <a:spLocks noChangeArrowheads="1"/>
        </xdr:cNvSpPr>
      </xdr:nvSpPr>
      <xdr:spPr>
        <a:xfrm>
          <a:off x="5419725" y="3857625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1085850</xdr:colOff>
      <xdr:row>9</xdr:row>
      <xdr:rowOff>0</xdr:rowOff>
    </xdr:from>
    <xdr:ext cx="161925" cy="171450"/>
    <xdr:sp>
      <xdr:nvSpPr>
        <xdr:cNvPr id="64" name="TextBox 2"/>
        <xdr:cNvSpPr txBox="1">
          <a:spLocks noChangeArrowheads="1"/>
        </xdr:cNvSpPr>
      </xdr:nvSpPr>
      <xdr:spPr>
        <a:xfrm>
          <a:off x="5419725" y="3857625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1085850</xdr:colOff>
      <xdr:row>9</xdr:row>
      <xdr:rowOff>0</xdr:rowOff>
    </xdr:from>
    <xdr:ext cx="161925" cy="171450"/>
    <xdr:sp>
      <xdr:nvSpPr>
        <xdr:cNvPr id="65" name="TextBox 1"/>
        <xdr:cNvSpPr txBox="1">
          <a:spLocks noChangeArrowheads="1"/>
        </xdr:cNvSpPr>
      </xdr:nvSpPr>
      <xdr:spPr>
        <a:xfrm>
          <a:off x="5419725" y="3857625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1085850</xdr:colOff>
      <xdr:row>9</xdr:row>
      <xdr:rowOff>0</xdr:rowOff>
    </xdr:from>
    <xdr:ext cx="161925" cy="171450"/>
    <xdr:sp>
      <xdr:nvSpPr>
        <xdr:cNvPr id="66" name="TextBox 2"/>
        <xdr:cNvSpPr txBox="1">
          <a:spLocks noChangeArrowheads="1"/>
        </xdr:cNvSpPr>
      </xdr:nvSpPr>
      <xdr:spPr>
        <a:xfrm>
          <a:off x="5419725" y="3857625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1085850</xdr:colOff>
      <xdr:row>9</xdr:row>
      <xdr:rowOff>0</xdr:rowOff>
    </xdr:from>
    <xdr:ext cx="161925" cy="171450"/>
    <xdr:sp>
      <xdr:nvSpPr>
        <xdr:cNvPr id="67" name="TextBox 1"/>
        <xdr:cNvSpPr txBox="1">
          <a:spLocks noChangeArrowheads="1"/>
        </xdr:cNvSpPr>
      </xdr:nvSpPr>
      <xdr:spPr>
        <a:xfrm>
          <a:off x="5419725" y="3857625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1085850</xdr:colOff>
      <xdr:row>9</xdr:row>
      <xdr:rowOff>0</xdr:rowOff>
    </xdr:from>
    <xdr:ext cx="161925" cy="171450"/>
    <xdr:sp>
      <xdr:nvSpPr>
        <xdr:cNvPr id="68" name="TextBox 2"/>
        <xdr:cNvSpPr txBox="1">
          <a:spLocks noChangeArrowheads="1"/>
        </xdr:cNvSpPr>
      </xdr:nvSpPr>
      <xdr:spPr>
        <a:xfrm>
          <a:off x="5419725" y="3857625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1085850</xdr:colOff>
      <xdr:row>9</xdr:row>
      <xdr:rowOff>0</xdr:rowOff>
    </xdr:from>
    <xdr:ext cx="161925" cy="171450"/>
    <xdr:sp>
      <xdr:nvSpPr>
        <xdr:cNvPr id="69" name="TextBox 1"/>
        <xdr:cNvSpPr txBox="1">
          <a:spLocks noChangeArrowheads="1"/>
        </xdr:cNvSpPr>
      </xdr:nvSpPr>
      <xdr:spPr>
        <a:xfrm>
          <a:off x="5419725" y="3857625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1085850</xdr:colOff>
      <xdr:row>9</xdr:row>
      <xdr:rowOff>0</xdr:rowOff>
    </xdr:from>
    <xdr:ext cx="161925" cy="171450"/>
    <xdr:sp>
      <xdr:nvSpPr>
        <xdr:cNvPr id="70" name="TextBox 2"/>
        <xdr:cNvSpPr txBox="1">
          <a:spLocks noChangeArrowheads="1"/>
        </xdr:cNvSpPr>
      </xdr:nvSpPr>
      <xdr:spPr>
        <a:xfrm>
          <a:off x="5419725" y="3857625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1085850</xdr:colOff>
      <xdr:row>9</xdr:row>
      <xdr:rowOff>0</xdr:rowOff>
    </xdr:from>
    <xdr:ext cx="161925" cy="171450"/>
    <xdr:sp>
      <xdr:nvSpPr>
        <xdr:cNvPr id="71" name="TextBox 1"/>
        <xdr:cNvSpPr txBox="1">
          <a:spLocks noChangeArrowheads="1"/>
        </xdr:cNvSpPr>
      </xdr:nvSpPr>
      <xdr:spPr>
        <a:xfrm>
          <a:off x="5419725" y="3857625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1085850</xdr:colOff>
      <xdr:row>9</xdr:row>
      <xdr:rowOff>0</xdr:rowOff>
    </xdr:from>
    <xdr:ext cx="161925" cy="171450"/>
    <xdr:sp>
      <xdr:nvSpPr>
        <xdr:cNvPr id="72" name="TextBox 2"/>
        <xdr:cNvSpPr txBox="1">
          <a:spLocks noChangeArrowheads="1"/>
        </xdr:cNvSpPr>
      </xdr:nvSpPr>
      <xdr:spPr>
        <a:xfrm>
          <a:off x="5419725" y="3857625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1085850</xdr:colOff>
      <xdr:row>9</xdr:row>
      <xdr:rowOff>0</xdr:rowOff>
    </xdr:from>
    <xdr:ext cx="161925" cy="171450"/>
    <xdr:sp>
      <xdr:nvSpPr>
        <xdr:cNvPr id="73" name="TextBox 1"/>
        <xdr:cNvSpPr txBox="1">
          <a:spLocks noChangeArrowheads="1"/>
        </xdr:cNvSpPr>
      </xdr:nvSpPr>
      <xdr:spPr>
        <a:xfrm>
          <a:off x="5419725" y="3857625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1085850</xdr:colOff>
      <xdr:row>9</xdr:row>
      <xdr:rowOff>0</xdr:rowOff>
    </xdr:from>
    <xdr:ext cx="161925" cy="171450"/>
    <xdr:sp>
      <xdr:nvSpPr>
        <xdr:cNvPr id="74" name="TextBox 2"/>
        <xdr:cNvSpPr txBox="1">
          <a:spLocks noChangeArrowheads="1"/>
        </xdr:cNvSpPr>
      </xdr:nvSpPr>
      <xdr:spPr>
        <a:xfrm>
          <a:off x="5419725" y="3857625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1085850</xdr:colOff>
      <xdr:row>9</xdr:row>
      <xdr:rowOff>0</xdr:rowOff>
    </xdr:from>
    <xdr:ext cx="161925" cy="171450"/>
    <xdr:sp>
      <xdr:nvSpPr>
        <xdr:cNvPr id="75" name="TextBox 1"/>
        <xdr:cNvSpPr txBox="1">
          <a:spLocks noChangeArrowheads="1"/>
        </xdr:cNvSpPr>
      </xdr:nvSpPr>
      <xdr:spPr>
        <a:xfrm>
          <a:off x="5419725" y="3857625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1085850</xdr:colOff>
      <xdr:row>9</xdr:row>
      <xdr:rowOff>0</xdr:rowOff>
    </xdr:from>
    <xdr:ext cx="161925" cy="171450"/>
    <xdr:sp>
      <xdr:nvSpPr>
        <xdr:cNvPr id="76" name="TextBox 2"/>
        <xdr:cNvSpPr txBox="1">
          <a:spLocks noChangeArrowheads="1"/>
        </xdr:cNvSpPr>
      </xdr:nvSpPr>
      <xdr:spPr>
        <a:xfrm>
          <a:off x="5419725" y="3857625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1085850</xdr:colOff>
      <xdr:row>9</xdr:row>
      <xdr:rowOff>0</xdr:rowOff>
    </xdr:from>
    <xdr:ext cx="161925" cy="171450"/>
    <xdr:sp>
      <xdr:nvSpPr>
        <xdr:cNvPr id="77" name="TextBox 1"/>
        <xdr:cNvSpPr txBox="1">
          <a:spLocks noChangeArrowheads="1"/>
        </xdr:cNvSpPr>
      </xdr:nvSpPr>
      <xdr:spPr>
        <a:xfrm>
          <a:off x="5419725" y="3857625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1085850</xdr:colOff>
      <xdr:row>9</xdr:row>
      <xdr:rowOff>0</xdr:rowOff>
    </xdr:from>
    <xdr:ext cx="161925" cy="171450"/>
    <xdr:sp>
      <xdr:nvSpPr>
        <xdr:cNvPr id="78" name="TextBox 2"/>
        <xdr:cNvSpPr txBox="1">
          <a:spLocks noChangeArrowheads="1"/>
        </xdr:cNvSpPr>
      </xdr:nvSpPr>
      <xdr:spPr>
        <a:xfrm>
          <a:off x="5419725" y="3857625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1085850</xdr:colOff>
      <xdr:row>9</xdr:row>
      <xdr:rowOff>0</xdr:rowOff>
    </xdr:from>
    <xdr:ext cx="161925" cy="171450"/>
    <xdr:sp>
      <xdr:nvSpPr>
        <xdr:cNvPr id="79" name="TextBox 1"/>
        <xdr:cNvSpPr txBox="1">
          <a:spLocks noChangeArrowheads="1"/>
        </xdr:cNvSpPr>
      </xdr:nvSpPr>
      <xdr:spPr>
        <a:xfrm>
          <a:off x="5419725" y="3857625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1085850</xdr:colOff>
      <xdr:row>9</xdr:row>
      <xdr:rowOff>0</xdr:rowOff>
    </xdr:from>
    <xdr:ext cx="161925" cy="171450"/>
    <xdr:sp>
      <xdr:nvSpPr>
        <xdr:cNvPr id="80" name="TextBox 2"/>
        <xdr:cNvSpPr txBox="1">
          <a:spLocks noChangeArrowheads="1"/>
        </xdr:cNvSpPr>
      </xdr:nvSpPr>
      <xdr:spPr>
        <a:xfrm>
          <a:off x="5419725" y="3857625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Local%20Settings/Temp/Temporary%20Directory%208%20for%20Review%20meeting%20on%2011.02.zip/Review%20meeting%20on%2011.02.2010/SCHEMES/progress%20report%206%20schemes%20on%2020-02-2010(Vi).xls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Local%20Settings/Temp/Temporary%20Directory%208%20for%20Review%20meeting%20on%2011.02.zip/Review%20meeting%20on%2011.02.2010/SCHEMES/progress%20report%206%20schemes%20on%2020-02-2010(Vi).xls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5"/>
  <sheetViews>
    <sheetView view="pageBreakPreview" zoomScale="60" zoomScalePageLayoutView="0" workbookViewId="0" topLeftCell="B1">
      <selection activeCell="B3" sqref="B3:K36"/>
    </sheetView>
  </sheetViews>
  <sheetFormatPr defaultColWidth="9.140625" defaultRowHeight="12.75"/>
  <cols>
    <col min="1" max="1" width="3.421875" style="9" customWidth="1"/>
    <col min="2" max="2" width="14.7109375" style="9" customWidth="1"/>
    <col min="3" max="3" width="17.00390625" style="9" customWidth="1"/>
    <col min="4" max="4" width="30.140625" style="9" customWidth="1"/>
    <col min="5" max="5" width="23.421875" style="9" customWidth="1"/>
    <col min="6" max="6" width="21.421875" style="9" customWidth="1"/>
    <col min="7" max="7" width="7.57421875" style="9" customWidth="1"/>
    <col min="8" max="16384" width="9.140625" style="9" customWidth="1"/>
  </cols>
  <sheetData>
    <row r="1" ht="31.5" customHeight="1">
      <c r="K1" s="37"/>
    </row>
    <row r="2" spans="9:11" ht="13.5" thickBot="1">
      <c r="I2" s="128" t="s">
        <v>452</v>
      </c>
      <c r="J2" s="128"/>
      <c r="K2" s="128"/>
    </row>
    <row r="3" spans="1:11" ht="14.25" thickTop="1">
      <c r="A3" s="19"/>
      <c r="B3" s="119" t="s">
        <v>160</v>
      </c>
      <c r="C3" s="120"/>
      <c r="D3" s="120"/>
      <c r="E3" s="120"/>
      <c r="F3" s="120"/>
      <c r="G3" s="120"/>
      <c r="H3" s="120"/>
      <c r="I3" s="120"/>
      <c r="J3" s="120"/>
      <c r="K3" s="121"/>
    </row>
    <row r="4" spans="2:11" ht="12.75">
      <c r="B4" s="122"/>
      <c r="C4" s="123"/>
      <c r="D4" s="123"/>
      <c r="E4" s="123"/>
      <c r="F4" s="123"/>
      <c r="G4" s="123"/>
      <c r="H4" s="123"/>
      <c r="I4" s="123"/>
      <c r="J4" s="123"/>
      <c r="K4" s="124"/>
    </row>
    <row r="5" spans="2:11" ht="12.75">
      <c r="B5" s="122"/>
      <c r="C5" s="123"/>
      <c r="D5" s="123"/>
      <c r="E5" s="123"/>
      <c r="F5" s="123"/>
      <c r="G5" s="123"/>
      <c r="H5" s="123"/>
      <c r="I5" s="123"/>
      <c r="J5" s="123"/>
      <c r="K5" s="124"/>
    </row>
    <row r="6" spans="2:11" ht="12.75">
      <c r="B6" s="122"/>
      <c r="C6" s="123"/>
      <c r="D6" s="123"/>
      <c r="E6" s="123"/>
      <c r="F6" s="123"/>
      <c r="G6" s="123"/>
      <c r="H6" s="123"/>
      <c r="I6" s="123"/>
      <c r="J6" s="123"/>
      <c r="K6" s="124"/>
    </row>
    <row r="7" spans="2:11" s="20" customFormat="1" ht="12.75">
      <c r="B7" s="122"/>
      <c r="C7" s="123"/>
      <c r="D7" s="123"/>
      <c r="E7" s="123"/>
      <c r="F7" s="123"/>
      <c r="G7" s="123"/>
      <c r="H7" s="123"/>
      <c r="I7" s="123"/>
      <c r="J7" s="123"/>
      <c r="K7" s="124"/>
    </row>
    <row r="8" spans="2:11" s="20" customFormat="1" ht="12.75" customHeight="1">
      <c r="B8" s="122"/>
      <c r="C8" s="123"/>
      <c r="D8" s="123"/>
      <c r="E8" s="123"/>
      <c r="F8" s="123"/>
      <c r="G8" s="123"/>
      <c r="H8" s="123"/>
      <c r="I8" s="123"/>
      <c r="J8" s="123"/>
      <c r="K8" s="124"/>
    </row>
    <row r="9" spans="2:11" s="20" customFormat="1" ht="12.75" customHeight="1">
      <c r="B9" s="122"/>
      <c r="C9" s="123"/>
      <c r="D9" s="123"/>
      <c r="E9" s="123"/>
      <c r="F9" s="123"/>
      <c r="G9" s="123"/>
      <c r="H9" s="123"/>
      <c r="I9" s="123"/>
      <c r="J9" s="123"/>
      <c r="K9" s="124"/>
    </row>
    <row r="10" spans="2:11" s="20" customFormat="1" ht="12.75" customHeight="1">
      <c r="B10" s="122"/>
      <c r="C10" s="123"/>
      <c r="D10" s="123"/>
      <c r="E10" s="123"/>
      <c r="F10" s="123"/>
      <c r="G10" s="123"/>
      <c r="H10" s="123"/>
      <c r="I10" s="123"/>
      <c r="J10" s="123"/>
      <c r="K10" s="124"/>
    </row>
    <row r="11" spans="2:11" s="20" customFormat="1" ht="12.75">
      <c r="B11" s="122"/>
      <c r="C11" s="123"/>
      <c r="D11" s="123"/>
      <c r="E11" s="123"/>
      <c r="F11" s="123"/>
      <c r="G11" s="123"/>
      <c r="H11" s="123"/>
      <c r="I11" s="123"/>
      <c r="J11" s="123"/>
      <c r="K11" s="124"/>
    </row>
    <row r="12" spans="2:11" ht="12.75">
      <c r="B12" s="122"/>
      <c r="C12" s="123"/>
      <c r="D12" s="123"/>
      <c r="E12" s="123"/>
      <c r="F12" s="123"/>
      <c r="G12" s="123"/>
      <c r="H12" s="123"/>
      <c r="I12" s="123"/>
      <c r="J12" s="123"/>
      <c r="K12" s="124"/>
    </row>
    <row r="13" spans="2:11" ht="12.75">
      <c r="B13" s="122"/>
      <c r="C13" s="123"/>
      <c r="D13" s="123"/>
      <c r="E13" s="123"/>
      <c r="F13" s="123"/>
      <c r="G13" s="123"/>
      <c r="H13" s="123"/>
      <c r="I13" s="123"/>
      <c r="J13" s="123"/>
      <c r="K13" s="124"/>
    </row>
    <row r="14" spans="2:11" ht="12.75">
      <c r="B14" s="122"/>
      <c r="C14" s="123"/>
      <c r="D14" s="123"/>
      <c r="E14" s="123"/>
      <c r="F14" s="123"/>
      <c r="G14" s="123"/>
      <c r="H14" s="123"/>
      <c r="I14" s="123"/>
      <c r="J14" s="123"/>
      <c r="K14" s="124"/>
    </row>
    <row r="15" spans="2:11" ht="12.75">
      <c r="B15" s="122"/>
      <c r="C15" s="123"/>
      <c r="D15" s="123"/>
      <c r="E15" s="123"/>
      <c r="F15" s="123"/>
      <c r="G15" s="123"/>
      <c r="H15" s="123"/>
      <c r="I15" s="123"/>
      <c r="J15" s="123"/>
      <c r="K15" s="124"/>
    </row>
    <row r="16" spans="2:11" ht="12.75">
      <c r="B16" s="122"/>
      <c r="C16" s="123"/>
      <c r="D16" s="123"/>
      <c r="E16" s="123"/>
      <c r="F16" s="123"/>
      <c r="G16" s="123"/>
      <c r="H16" s="123"/>
      <c r="I16" s="123"/>
      <c r="J16" s="123"/>
      <c r="K16" s="124"/>
    </row>
    <row r="17" spans="2:11" ht="12.75">
      <c r="B17" s="122"/>
      <c r="C17" s="123"/>
      <c r="D17" s="123"/>
      <c r="E17" s="123"/>
      <c r="F17" s="123"/>
      <c r="G17" s="123"/>
      <c r="H17" s="123"/>
      <c r="I17" s="123"/>
      <c r="J17" s="123"/>
      <c r="K17" s="124"/>
    </row>
    <row r="18" spans="2:11" ht="12.75">
      <c r="B18" s="122"/>
      <c r="C18" s="123"/>
      <c r="D18" s="123"/>
      <c r="E18" s="123"/>
      <c r="F18" s="123"/>
      <c r="G18" s="123"/>
      <c r="H18" s="123"/>
      <c r="I18" s="123"/>
      <c r="J18" s="123"/>
      <c r="K18" s="124"/>
    </row>
    <row r="19" spans="2:11" ht="12.75">
      <c r="B19" s="122"/>
      <c r="C19" s="123"/>
      <c r="D19" s="123"/>
      <c r="E19" s="123"/>
      <c r="F19" s="123"/>
      <c r="G19" s="123"/>
      <c r="H19" s="123"/>
      <c r="I19" s="123"/>
      <c r="J19" s="123"/>
      <c r="K19" s="124"/>
    </row>
    <row r="20" spans="2:11" ht="12.75">
      <c r="B20" s="122"/>
      <c r="C20" s="123"/>
      <c r="D20" s="123"/>
      <c r="E20" s="123"/>
      <c r="F20" s="123"/>
      <c r="G20" s="123"/>
      <c r="H20" s="123"/>
      <c r="I20" s="123"/>
      <c r="J20" s="123"/>
      <c r="K20" s="124"/>
    </row>
    <row r="21" spans="2:11" ht="12.75">
      <c r="B21" s="122"/>
      <c r="C21" s="123"/>
      <c r="D21" s="123"/>
      <c r="E21" s="123"/>
      <c r="F21" s="123"/>
      <c r="G21" s="123"/>
      <c r="H21" s="123"/>
      <c r="I21" s="123"/>
      <c r="J21" s="123"/>
      <c r="K21" s="124"/>
    </row>
    <row r="22" spans="2:11" ht="12.75">
      <c r="B22" s="122"/>
      <c r="C22" s="123"/>
      <c r="D22" s="123"/>
      <c r="E22" s="123"/>
      <c r="F22" s="123"/>
      <c r="G22" s="123"/>
      <c r="H22" s="123"/>
      <c r="I22" s="123"/>
      <c r="J22" s="123"/>
      <c r="K22" s="124"/>
    </row>
    <row r="23" spans="2:11" ht="12.75">
      <c r="B23" s="122"/>
      <c r="C23" s="123"/>
      <c r="D23" s="123"/>
      <c r="E23" s="123"/>
      <c r="F23" s="123"/>
      <c r="G23" s="123"/>
      <c r="H23" s="123"/>
      <c r="I23" s="123"/>
      <c r="J23" s="123"/>
      <c r="K23" s="124"/>
    </row>
    <row r="24" spans="2:11" ht="12.75">
      <c r="B24" s="122"/>
      <c r="C24" s="123"/>
      <c r="D24" s="123"/>
      <c r="E24" s="123"/>
      <c r="F24" s="123"/>
      <c r="G24" s="123"/>
      <c r="H24" s="123"/>
      <c r="I24" s="123"/>
      <c r="J24" s="123"/>
      <c r="K24" s="124"/>
    </row>
    <row r="25" spans="2:11" ht="12.75">
      <c r="B25" s="122"/>
      <c r="C25" s="123"/>
      <c r="D25" s="123"/>
      <c r="E25" s="123"/>
      <c r="F25" s="123"/>
      <c r="G25" s="123"/>
      <c r="H25" s="123"/>
      <c r="I25" s="123"/>
      <c r="J25" s="123"/>
      <c r="K25" s="124"/>
    </row>
    <row r="26" spans="2:11" ht="12.75">
      <c r="B26" s="122"/>
      <c r="C26" s="123"/>
      <c r="D26" s="123"/>
      <c r="E26" s="123"/>
      <c r="F26" s="123"/>
      <c r="G26" s="123"/>
      <c r="H26" s="123"/>
      <c r="I26" s="123"/>
      <c r="J26" s="123"/>
      <c r="K26" s="124"/>
    </row>
    <row r="27" spans="2:11" ht="12.75">
      <c r="B27" s="122"/>
      <c r="C27" s="123"/>
      <c r="D27" s="123"/>
      <c r="E27" s="123"/>
      <c r="F27" s="123"/>
      <c r="G27" s="123"/>
      <c r="H27" s="123"/>
      <c r="I27" s="123"/>
      <c r="J27" s="123"/>
      <c r="K27" s="124"/>
    </row>
    <row r="28" spans="2:11" ht="12.75">
      <c r="B28" s="122"/>
      <c r="C28" s="123"/>
      <c r="D28" s="123"/>
      <c r="E28" s="123"/>
      <c r="F28" s="123"/>
      <c r="G28" s="123"/>
      <c r="H28" s="123"/>
      <c r="I28" s="123"/>
      <c r="J28" s="123"/>
      <c r="K28" s="124"/>
    </row>
    <row r="29" spans="2:11" ht="12.75">
      <c r="B29" s="122"/>
      <c r="C29" s="123"/>
      <c r="D29" s="123"/>
      <c r="E29" s="123"/>
      <c r="F29" s="123"/>
      <c r="G29" s="123"/>
      <c r="H29" s="123"/>
      <c r="I29" s="123"/>
      <c r="J29" s="123"/>
      <c r="K29" s="124"/>
    </row>
    <row r="30" spans="2:11" ht="12.75">
      <c r="B30" s="122"/>
      <c r="C30" s="123"/>
      <c r="D30" s="123"/>
      <c r="E30" s="123"/>
      <c r="F30" s="123"/>
      <c r="G30" s="123"/>
      <c r="H30" s="123"/>
      <c r="I30" s="123"/>
      <c r="J30" s="123"/>
      <c r="K30" s="124"/>
    </row>
    <row r="31" spans="2:11" ht="12.75">
      <c r="B31" s="122"/>
      <c r="C31" s="123"/>
      <c r="D31" s="123"/>
      <c r="E31" s="123"/>
      <c r="F31" s="123"/>
      <c r="G31" s="123"/>
      <c r="H31" s="123"/>
      <c r="I31" s="123"/>
      <c r="J31" s="123"/>
      <c r="K31" s="124"/>
    </row>
    <row r="32" spans="2:11" ht="12.75">
      <c r="B32" s="122"/>
      <c r="C32" s="123"/>
      <c r="D32" s="123"/>
      <c r="E32" s="123"/>
      <c r="F32" s="123"/>
      <c r="G32" s="123"/>
      <c r="H32" s="123"/>
      <c r="I32" s="123"/>
      <c r="J32" s="123"/>
      <c r="K32" s="124"/>
    </row>
    <row r="33" spans="2:11" ht="12.75">
      <c r="B33" s="122"/>
      <c r="C33" s="123"/>
      <c r="D33" s="123"/>
      <c r="E33" s="123"/>
      <c r="F33" s="123"/>
      <c r="G33" s="123"/>
      <c r="H33" s="123"/>
      <c r="I33" s="123"/>
      <c r="J33" s="123"/>
      <c r="K33" s="124"/>
    </row>
    <row r="34" spans="2:11" ht="12.75">
      <c r="B34" s="122"/>
      <c r="C34" s="123"/>
      <c r="D34" s="123"/>
      <c r="E34" s="123"/>
      <c r="F34" s="123"/>
      <c r="G34" s="123"/>
      <c r="H34" s="123"/>
      <c r="I34" s="123"/>
      <c r="J34" s="123"/>
      <c r="K34" s="124"/>
    </row>
    <row r="35" spans="2:11" ht="12.75">
      <c r="B35" s="122"/>
      <c r="C35" s="123"/>
      <c r="D35" s="123"/>
      <c r="E35" s="123"/>
      <c r="F35" s="123"/>
      <c r="G35" s="123"/>
      <c r="H35" s="123"/>
      <c r="I35" s="123"/>
      <c r="J35" s="123"/>
      <c r="K35" s="124"/>
    </row>
    <row r="36" spans="2:11" ht="13.5" thickBot="1">
      <c r="B36" s="125"/>
      <c r="C36" s="126"/>
      <c r="D36" s="126"/>
      <c r="E36" s="126"/>
      <c r="F36" s="126"/>
      <c r="G36" s="126"/>
      <c r="H36" s="126"/>
      <c r="I36" s="126"/>
      <c r="J36" s="126"/>
      <c r="K36" s="127"/>
    </row>
    <row r="37" ht="13.5" thickTop="1"/>
    <row r="40" ht="13.5">
      <c r="M40" s="70" t="s">
        <v>422</v>
      </c>
    </row>
    <row r="45" ht="12.75">
      <c r="M45" s="9">
        <v>5</v>
      </c>
    </row>
  </sheetData>
  <sheetProtection/>
  <mergeCells count="2">
    <mergeCell ref="B3:K36"/>
    <mergeCell ref="I2:K2"/>
  </mergeCells>
  <printOptions horizontalCentered="1"/>
  <pageMargins left="0.984251968503937" right="0.7480314960629921" top="0.7480314960629921" bottom="0.984251968503937" header="0.31496062992125984" footer="0.31496062992125984"/>
  <pageSetup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0"/>
  <sheetViews>
    <sheetView view="pageBreakPreview" zoomScale="70" zoomScaleSheetLayoutView="70" zoomScalePageLayoutView="0" workbookViewId="0" topLeftCell="A1">
      <pane ySplit="5" topLeftCell="A6" activePane="bottomLeft" state="frozen"/>
      <selection pane="topLeft" activeCell="B3" sqref="B3:K36"/>
      <selection pane="bottomLeft" activeCell="H14" sqref="H14"/>
    </sheetView>
  </sheetViews>
  <sheetFormatPr defaultColWidth="9.140625" defaultRowHeight="12.75"/>
  <cols>
    <col min="1" max="1" width="6.7109375" style="2" customWidth="1"/>
    <col min="2" max="2" width="9.7109375" style="1" customWidth="1"/>
    <col min="3" max="3" width="12.28125" style="2" customWidth="1"/>
    <col min="4" max="4" width="12.140625" style="2" customWidth="1"/>
    <col min="5" max="5" width="9.00390625" style="2" customWidth="1"/>
    <col min="6" max="6" width="11.140625" style="2" customWidth="1"/>
    <col min="7" max="7" width="12.28125" style="2" customWidth="1"/>
    <col min="8" max="8" width="8.7109375" style="2" customWidth="1"/>
    <col min="9" max="9" width="8.00390625" style="2" customWidth="1"/>
    <col min="10" max="10" width="8.421875" style="2" customWidth="1"/>
    <col min="11" max="11" width="12.28125" style="2" customWidth="1"/>
    <col min="12" max="12" width="10.8515625" style="2" customWidth="1"/>
    <col min="13" max="13" width="8.28125" style="2" customWidth="1"/>
    <col min="14" max="14" width="10.00390625" style="2" customWidth="1"/>
    <col min="15" max="15" width="5.8515625" style="2" customWidth="1"/>
    <col min="16" max="16" width="5.7109375" style="2" customWidth="1"/>
    <col min="17" max="17" width="7.8515625" style="2" customWidth="1"/>
    <col min="18" max="18" width="8.57421875" style="2" customWidth="1"/>
    <col min="19" max="16384" width="9.140625" style="1" customWidth="1"/>
  </cols>
  <sheetData>
    <row r="1" spans="1:18" ht="20.25" customHeight="1">
      <c r="A1" s="133" t="s">
        <v>163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</row>
    <row r="2" spans="1:18" ht="20.25" customHeight="1">
      <c r="A2" s="131" t="s">
        <v>148</v>
      </c>
      <c r="B2" s="132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</row>
    <row r="3" ht="3" customHeight="1"/>
    <row r="4" spans="1:18" s="14" customFormat="1" ht="27.75" customHeight="1">
      <c r="A4" s="134" t="s">
        <v>1</v>
      </c>
      <c r="B4" s="134" t="s">
        <v>2</v>
      </c>
      <c r="C4" s="145" t="s">
        <v>435</v>
      </c>
      <c r="D4" s="129" t="s">
        <v>436</v>
      </c>
      <c r="E4" s="130" t="s">
        <v>437</v>
      </c>
      <c r="F4" s="135" t="s">
        <v>438</v>
      </c>
      <c r="G4" s="136" t="s">
        <v>439</v>
      </c>
      <c r="H4" s="130"/>
      <c r="I4" s="130"/>
      <c r="J4" s="137"/>
      <c r="K4" s="138" t="s">
        <v>440</v>
      </c>
      <c r="L4" s="139" t="s">
        <v>441</v>
      </c>
      <c r="M4" s="140"/>
      <c r="N4" s="141"/>
      <c r="O4" s="142" t="s">
        <v>442</v>
      </c>
      <c r="P4" s="142"/>
      <c r="Q4" s="143" t="s">
        <v>443</v>
      </c>
      <c r="R4" s="144"/>
    </row>
    <row r="5" spans="1:18" s="14" customFormat="1" ht="52.5">
      <c r="A5" s="134"/>
      <c r="B5" s="134"/>
      <c r="C5" s="146"/>
      <c r="D5" s="129"/>
      <c r="E5" s="130"/>
      <c r="F5" s="135"/>
      <c r="G5" s="88" t="s">
        <v>444</v>
      </c>
      <c r="H5" s="89" t="s">
        <v>445</v>
      </c>
      <c r="I5" s="89" t="s">
        <v>446</v>
      </c>
      <c r="J5" s="90" t="s">
        <v>447</v>
      </c>
      <c r="K5" s="138"/>
      <c r="L5" s="91" t="s">
        <v>114</v>
      </c>
      <c r="M5" s="13" t="s">
        <v>115</v>
      </c>
      <c r="N5" s="92" t="s">
        <v>113</v>
      </c>
      <c r="O5" s="95" t="s">
        <v>448</v>
      </c>
      <c r="P5" s="95" t="s">
        <v>449</v>
      </c>
      <c r="Q5" s="93" t="s">
        <v>450</v>
      </c>
      <c r="R5" s="94" t="s">
        <v>451</v>
      </c>
    </row>
    <row r="6" spans="1:18" s="14" customFormat="1" ht="12.75">
      <c r="A6" s="35">
        <v>1</v>
      </c>
      <c r="B6" s="35">
        <v>2</v>
      </c>
      <c r="C6" s="87">
        <v>3</v>
      </c>
      <c r="D6" s="83">
        <v>4</v>
      </c>
      <c r="E6" s="89">
        <v>5</v>
      </c>
      <c r="F6" s="84">
        <v>6</v>
      </c>
      <c r="G6" s="88">
        <v>7</v>
      </c>
      <c r="H6" s="89">
        <v>8</v>
      </c>
      <c r="I6" s="89">
        <v>9</v>
      </c>
      <c r="J6" s="90">
        <v>10</v>
      </c>
      <c r="K6" s="85">
        <v>11</v>
      </c>
      <c r="L6" s="91">
        <v>12</v>
      </c>
      <c r="M6" s="86">
        <v>12</v>
      </c>
      <c r="N6" s="92">
        <v>14</v>
      </c>
      <c r="O6" s="95">
        <v>15</v>
      </c>
      <c r="P6" s="95">
        <v>16</v>
      </c>
      <c r="Q6" s="93">
        <v>17</v>
      </c>
      <c r="R6" s="94">
        <v>18</v>
      </c>
    </row>
    <row r="7" spans="1:18" ht="16.5" customHeight="1">
      <c r="A7" s="3">
        <v>1</v>
      </c>
      <c r="B7" s="11" t="s">
        <v>359</v>
      </c>
      <c r="C7" s="5">
        <v>15</v>
      </c>
      <c r="D7" s="5">
        <f>'details P1'!G9</f>
        <v>13.32</v>
      </c>
      <c r="E7" s="5"/>
      <c r="F7" s="103">
        <v>3</v>
      </c>
      <c r="G7" s="110"/>
      <c r="H7" s="5"/>
      <c r="I7" s="5"/>
      <c r="J7" s="100"/>
      <c r="K7" s="107">
        <v>3</v>
      </c>
      <c r="L7" s="41">
        <v>3</v>
      </c>
      <c r="M7" s="5"/>
      <c r="N7" s="100"/>
      <c r="O7" s="105">
        <v>3</v>
      </c>
      <c r="P7" s="96"/>
      <c r="Q7" s="41">
        <v>3</v>
      </c>
      <c r="R7" s="100"/>
    </row>
    <row r="8" spans="1:18" ht="16.5" customHeight="1">
      <c r="A8" s="3">
        <f>A7+1</f>
        <v>2</v>
      </c>
      <c r="B8" s="11" t="s">
        <v>418</v>
      </c>
      <c r="C8" s="5">
        <v>10</v>
      </c>
      <c r="D8" s="5">
        <f>'details P1'!G13</f>
        <v>7.82</v>
      </c>
      <c r="E8" s="5"/>
      <c r="F8" s="103">
        <v>2</v>
      </c>
      <c r="G8" s="110"/>
      <c r="H8" s="5"/>
      <c r="I8" s="5"/>
      <c r="J8" s="100"/>
      <c r="K8" s="107">
        <v>2</v>
      </c>
      <c r="L8" s="41">
        <v>2</v>
      </c>
      <c r="M8" s="5"/>
      <c r="N8" s="100"/>
      <c r="O8" s="105">
        <v>2</v>
      </c>
      <c r="P8" s="96"/>
      <c r="Q8" s="41">
        <v>2</v>
      </c>
      <c r="R8" s="100"/>
    </row>
    <row r="9" spans="1:18" ht="14.25" customHeight="1">
      <c r="A9" s="3">
        <f aca="true" t="shared" si="0" ref="A9:A19">A8+1</f>
        <v>3</v>
      </c>
      <c r="B9" s="11" t="s">
        <v>363</v>
      </c>
      <c r="C9" s="5">
        <v>30</v>
      </c>
      <c r="D9" s="5">
        <f>'details P1'!G21</f>
        <v>19.883000000000003</v>
      </c>
      <c r="E9" s="5"/>
      <c r="F9" s="103">
        <v>6</v>
      </c>
      <c r="G9" s="110"/>
      <c r="H9" s="5"/>
      <c r="I9" s="5"/>
      <c r="J9" s="100"/>
      <c r="K9" s="107">
        <v>6</v>
      </c>
      <c r="L9" s="41">
        <v>6</v>
      </c>
      <c r="M9" s="5"/>
      <c r="N9" s="100"/>
      <c r="O9" s="105">
        <v>6</v>
      </c>
      <c r="P9" s="96"/>
      <c r="Q9" s="41">
        <v>6</v>
      </c>
      <c r="R9" s="100"/>
    </row>
    <row r="10" spans="1:18" ht="16.5" customHeight="1">
      <c r="A10" s="3">
        <f t="shared" si="0"/>
        <v>4</v>
      </c>
      <c r="B10" s="11" t="s">
        <v>364</v>
      </c>
      <c r="C10" s="5">
        <v>25</v>
      </c>
      <c r="D10" s="5">
        <f>'details P1'!G28</f>
        <v>18.84</v>
      </c>
      <c r="E10" s="5"/>
      <c r="F10" s="103">
        <v>5</v>
      </c>
      <c r="G10" s="110"/>
      <c r="H10" s="5"/>
      <c r="I10" s="5"/>
      <c r="J10" s="100"/>
      <c r="K10" s="107">
        <v>5</v>
      </c>
      <c r="L10" s="41">
        <v>5</v>
      </c>
      <c r="M10" s="5"/>
      <c r="N10" s="100"/>
      <c r="O10" s="105">
        <v>5</v>
      </c>
      <c r="P10" s="96"/>
      <c r="Q10" s="41">
        <v>5</v>
      </c>
      <c r="R10" s="100"/>
    </row>
    <row r="11" spans="1:18" ht="16.5" customHeight="1">
      <c r="A11" s="3">
        <f t="shared" si="0"/>
        <v>5</v>
      </c>
      <c r="B11" s="11" t="s">
        <v>365</v>
      </c>
      <c r="C11" s="5">
        <v>20</v>
      </c>
      <c r="D11" s="5">
        <f>'details P1'!G34</f>
        <v>15.870000000000001</v>
      </c>
      <c r="E11" s="5"/>
      <c r="F11" s="103">
        <v>4</v>
      </c>
      <c r="G11" s="110"/>
      <c r="H11" s="5"/>
      <c r="I11" s="5"/>
      <c r="J11" s="100"/>
      <c r="K11" s="107">
        <v>4</v>
      </c>
      <c r="L11" s="41">
        <v>4</v>
      </c>
      <c r="M11" s="5"/>
      <c r="N11" s="100"/>
      <c r="O11" s="105">
        <v>4</v>
      </c>
      <c r="P11" s="96"/>
      <c r="Q11" s="41">
        <v>4</v>
      </c>
      <c r="R11" s="100"/>
    </row>
    <row r="12" spans="1:18" ht="16.5" customHeight="1">
      <c r="A12" s="3">
        <f t="shared" si="0"/>
        <v>6</v>
      </c>
      <c r="B12" s="11" t="s">
        <v>419</v>
      </c>
      <c r="C12" s="5">
        <v>15</v>
      </c>
      <c r="D12" s="5">
        <f>'details P1'!G39</f>
        <v>13.61</v>
      </c>
      <c r="E12" s="5"/>
      <c r="F12" s="103">
        <v>3</v>
      </c>
      <c r="G12" s="110"/>
      <c r="H12" s="5"/>
      <c r="I12" s="5"/>
      <c r="J12" s="100"/>
      <c r="K12" s="107">
        <v>3</v>
      </c>
      <c r="L12" s="41">
        <v>3</v>
      </c>
      <c r="M12" s="5"/>
      <c r="N12" s="100"/>
      <c r="O12" s="105">
        <v>3</v>
      </c>
      <c r="P12" s="96"/>
      <c r="Q12" s="41">
        <v>3</v>
      </c>
      <c r="R12" s="100"/>
    </row>
    <row r="13" spans="1:18" ht="16.5" customHeight="1">
      <c r="A13" s="3">
        <f t="shared" si="0"/>
        <v>7</v>
      </c>
      <c r="B13" s="11" t="s">
        <v>367</v>
      </c>
      <c r="C13" s="5">
        <v>25</v>
      </c>
      <c r="D13" s="5">
        <f>'details P1'!G46</f>
        <v>23.220000000000002</v>
      </c>
      <c r="E13" s="5"/>
      <c r="F13" s="103">
        <v>5</v>
      </c>
      <c r="G13" s="110"/>
      <c r="H13" s="5"/>
      <c r="I13" s="5"/>
      <c r="J13" s="100"/>
      <c r="K13" s="107">
        <v>5</v>
      </c>
      <c r="L13" s="41">
        <v>5</v>
      </c>
      <c r="M13" s="5"/>
      <c r="N13" s="100"/>
      <c r="O13" s="105">
        <v>5</v>
      </c>
      <c r="P13" s="96"/>
      <c r="Q13" s="41">
        <v>5</v>
      </c>
      <c r="R13" s="100"/>
    </row>
    <row r="14" spans="1:18" ht="16.5" customHeight="1">
      <c r="A14" s="3">
        <f t="shared" si="0"/>
        <v>8</v>
      </c>
      <c r="B14" s="11" t="s">
        <v>368</v>
      </c>
      <c r="C14" s="5">
        <v>20</v>
      </c>
      <c r="D14" s="5">
        <f>'details P1'!G52</f>
        <v>17.16</v>
      </c>
      <c r="E14" s="5"/>
      <c r="F14" s="103">
        <v>4</v>
      </c>
      <c r="G14" s="110"/>
      <c r="H14" s="5"/>
      <c r="I14" s="5"/>
      <c r="J14" s="100"/>
      <c r="K14" s="107">
        <v>4</v>
      </c>
      <c r="L14" s="41">
        <v>4</v>
      </c>
      <c r="M14" s="5"/>
      <c r="N14" s="100"/>
      <c r="O14" s="105">
        <v>4</v>
      </c>
      <c r="P14" s="96"/>
      <c r="Q14" s="41">
        <v>4</v>
      </c>
      <c r="R14" s="100"/>
    </row>
    <row r="15" spans="1:18" ht="13.5">
      <c r="A15" s="3">
        <f t="shared" si="0"/>
        <v>9</v>
      </c>
      <c r="B15" s="11" t="s">
        <v>369</v>
      </c>
      <c r="C15" s="5">
        <v>15</v>
      </c>
      <c r="D15" s="5">
        <f>'details P1'!G57</f>
        <v>13.76332</v>
      </c>
      <c r="E15" s="5"/>
      <c r="F15" s="103">
        <v>3</v>
      </c>
      <c r="G15" s="110"/>
      <c r="H15" s="5"/>
      <c r="I15" s="5"/>
      <c r="J15" s="100"/>
      <c r="K15" s="107">
        <v>3</v>
      </c>
      <c r="L15" s="41">
        <v>3</v>
      </c>
      <c r="M15" s="5"/>
      <c r="N15" s="100"/>
      <c r="O15" s="105">
        <v>3</v>
      </c>
      <c r="P15" s="96"/>
      <c r="Q15" s="41">
        <v>3</v>
      </c>
      <c r="R15" s="100"/>
    </row>
    <row r="16" spans="1:18" ht="16.5" customHeight="1">
      <c r="A16" s="3">
        <f t="shared" si="0"/>
        <v>10</v>
      </c>
      <c r="B16" s="16" t="s">
        <v>370</v>
      </c>
      <c r="C16" s="17">
        <v>35</v>
      </c>
      <c r="D16" s="17">
        <f>'details P1'!G66</f>
        <v>32.410000000000004</v>
      </c>
      <c r="E16" s="17"/>
      <c r="F16" s="104">
        <v>7</v>
      </c>
      <c r="G16" s="111"/>
      <c r="H16" s="17"/>
      <c r="I16" s="17"/>
      <c r="J16" s="101"/>
      <c r="K16" s="108">
        <v>7</v>
      </c>
      <c r="L16" s="99">
        <v>7</v>
      </c>
      <c r="M16" s="17"/>
      <c r="N16" s="101"/>
      <c r="O16" s="106">
        <v>7</v>
      </c>
      <c r="P16" s="97"/>
      <c r="Q16" s="99">
        <v>7</v>
      </c>
      <c r="R16" s="101"/>
    </row>
    <row r="17" spans="1:18" ht="16.5" customHeight="1">
      <c r="A17" s="3">
        <f t="shared" si="0"/>
        <v>11</v>
      </c>
      <c r="B17" s="11" t="s">
        <v>371</v>
      </c>
      <c r="C17" s="5">
        <v>50</v>
      </c>
      <c r="D17" s="5">
        <f>'details P1'!G78</f>
        <v>35.63</v>
      </c>
      <c r="E17" s="5"/>
      <c r="F17" s="103">
        <v>10</v>
      </c>
      <c r="G17" s="110"/>
      <c r="H17" s="5"/>
      <c r="I17" s="5"/>
      <c r="J17" s="100"/>
      <c r="K17" s="107">
        <v>10</v>
      </c>
      <c r="L17" s="41">
        <v>10</v>
      </c>
      <c r="M17" s="5"/>
      <c r="N17" s="100"/>
      <c r="O17" s="105">
        <v>10</v>
      </c>
      <c r="P17" s="96"/>
      <c r="Q17" s="41">
        <v>10</v>
      </c>
      <c r="R17" s="100"/>
    </row>
    <row r="18" spans="1:18" ht="16.5" customHeight="1">
      <c r="A18" s="3">
        <f t="shared" si="0"/>
        <v>12</v>
      </c>
      <c r="B18" s="11" t="s">
        <v>372</v>
      </c>
      <c r="C18" s="5">
        <v>55</v>
      </c>
      <c r="D18" s="5">
        <f>'details P1'!G91</f>
        <v>36.81999999999999</v>
      </c>
      <c r="E18" s="5"/>
      <c r="F18" s="103">
        <v>11</v>
      </c>
      <c r="G18" s="110"/>
      <c r="H18" s="5"/>
      <c r="I18" s="5"/>
      <c r="J18" s="100"/>
      <c r="K18" s="107">
        <v>11</v>
      </c>
      <c r="L18" s="41">
        <v>11</v>
      </c>
      <c r="M18" s="5"/>
      <c r="N18" s="100"/>
      <c r="O18" s="105">
        <v>11</v>
      </c>
      <c r="P18" s="96"/>
      <c r="Q18" s="41">
        <v>11</v>
      </c>
      <c r="R18" s="100"/>
    </row>
    <row r="19" spans="1:18" ht="16.5" customHeight="1">
      <c r="A19" s="3">
        <f t="shared" si="0"/>
        <v>13</v>
      </c>
      <c r="B19" s="11" t="s">
        <v>373</v>
      </c>
      <c r="C19" s="5">
        <v>15</v>
      </c>
      <c r="D19" s="5">
        <f>'details P1'!G96</f>
        <v>11.77</v>
      </c>
      <c r="E19" s="5"/>
      <c r="F19" s="103">
        <v>3</v>
      </c>
      <c r="G19" s="110"/>
      <c r="H19" s="5"/>
      <c r="I19" s="5"/>
      <c r="J19" s="100"/>
      <c r="K19" s="107">
        <v>3</v>
      </c>
      <c r="L19" s="41">
        <v>3</v>
      </c>
      <c r="M19" s="5"/>
      <c r="N19" s="100"/>
      <c r="O19" s="105">
        <v>3</v>
      </c>
      <c r="P19" s="96"/>
      <c r="Q19" s="41">
        <v>3</v>
      </c>
      <c r="R19" s="100"/>
    </row>
    <row r="20" spans="1:18" ht="28.5" customHeight="1">
      <c r="A20" s="6"/>
      <c r="B20" s="10" t="s">
        <v>38</v>
      </c>
      <c r="C20" s="7">
        <f>SUM(C7:C19)</f>
        <v>330</v>
      </c>
      <c r="D20" s="7">
        <f>SUM(D7:D19)</f>
        <v>260.11632</v>
      </c>
      <c r="E20" s="7"/>
      <c r="F20" s="36">
        <f>SUM(F7:F19)</f>
        <v>66</v>
      </c>
      <c r="G20" s="112"/>
      <c r="H20" s="7"/>
      <c r="I20" s="7"/>
      <c r="J20" s="102"/>
      <c r="K20" s="109">
        <f>SUM(K7:K19)</f>
        <v>66</v>
      </c>
      <c r="L20" s="42">
        <f>SUM(L7:L19)</f>
        <v>66</v>
      </c>
      <c r="M20" s="7"/>
      <c r="N20" s="102"/>
      <c r="O20" s="34">
        <f>SUM(O7:O19)</f>
        <v>66</v>
      </c>
      <c r="P20" s="98"/>
      <c r="Q20" s="42">
        <f>SUM(Q7:Q19)</f>
        <v>66</v>
      </c>
      <c r="R20" s="102"/>
    </row>
  </sheetData>
  <sheetProtection/>
  <mergeCells count="13">
    <mergeCell ref="O4:P4"/>
    <mergeCell ref="Q4:R4"/>
    <mergeCell ref="C4:C5"/>
    <mergeCell ref="D4:D5"/>
    <mergeCell ref="E4:E5"/>
    <mergeCell ref="A2:R2"/>
    <mergeCell ref="A1:R1"/>
    <mergeCell ref="A4:A5"/>
    <mergeCell ref="B4:B5"/>
    <mergeCell ref="F4:F5"/>
    <mergeCell ref="G4:J4"/>
    <mergeCell ref="K4:K5"/>
    <mergeCell ref="L4:N4"/>
  </mergeCells>
  <printOptions horizontalCentered="1"/>
  <pageMargins left="0.5905511811023623" right="0.5118110236220472" top="0.5118110236220472" bottom="0.2362204724409449" header="0.31496062992125984" footer="0.31496062992125984"/>
  <pageSetup horizontalDpi="600" verticalDpi="600" orientation="landscape" paperSize="5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P99"/>
  <sheetViews>
    <sheetView view="pageBreakPreview" zoomScale="85" zoomScaleSheetLayoutView="85" zoomScalePageLayoutView="0" workbookViewId="0" topLeftCell="A1">
      <pane ySplit="4" topLeftCell="A5" activePane="bottomLeft" state="frozen"/>
      <selection pane="topLeft" activeCell="B3" sqref="B3:K36"/>
      <selection pane="bottomLeft" activeCell="G109" sqref="G109"/>
    </sheetView>
  </sheetViews>
  <sheetFormatPr defaultColWidth="9.140625" defaultRowHeight="12.75"/>
  <cols>
    <col min="1" max="1" width="6.00390625" style="48" customWidth="1"/>
    <col min="2" max="2" width="11.7109375" style="48" customWidth="1"/>
    <col min="3" max="3" width="11.57421875" style="48" customWidth="1"/>
    <col min="4" max="4" width="23.7109375" style="44" customWidth="1"/>
    <col min="5" max="5" width="12.8515625" style="56" customWidth="1"/>
    <col min="6" max="6" width="12.140625" style="56" customWidth="1"/>
    <col min="7" max="7" width="12.140625" style="57" customWidth="1"/>
    <col min="8" max="8" width="22.8515625" style="57" customWidth="1"/>
    <col min="9" max="9" width="14.8515625" style="57" customWidth="1"/>
    <col min="10" max="10" width="18.28125" style="58" customWidth="1"/>
    <col min="11" max="11" width="13.28125" style="56" customWidth="1"/>
    <col min="12" max="16384" width="9.140625" style="44" customWidth="1"/>
  </cols>
  <sheetData>
    <row r="1" spans="1:11" ht="17.25">
      <c r="A1" s="152" t="s">
        <v>117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</row>
    <row r="2" spans="1:11" ht="18" customHeight="1">
      <c r="A2" s="153" t="s">
        <v>164</v>
      </c>
      <c r="B2" s="153" t="s">
        <v>165</v>
      </c>
      <c r="C2" s="153" t="s">
        <v>403</v>
      </c>
      <c r="D2" s="153" t="s">
        <v>167</v>
      </c>
      <c r="E2" s="153" t="s">
        <v>168</v>
      </c>
      <c r="F2" s="153" t="s">
        <v>169</v>
      </c>
      <c r="G2" s="153"/>
      <c r="H2" s="153" t="s">
        <v>170</v>
      </c>
      <c r="I2" s="153" t="s">
        <v>171</v>
      </c>
      <c r="J2" s="153"/>
      <c r="K2" s="153"/>
    </row>
    <row r="3" spans="1:11" ht="72.75" customHeight="1">
      <c r="A3" s="153"/>
      <c r="B3" s="153"/>
      <c r="C3" s="153"/>
      <c r="D3" s="153"/>
      <c r="E3" s="153"/>
      <c r="F3" s="45" t="s">
        <v>430</v>
      </c>
      <c r="G3" s="45" t="s">
        <v>172</v>
      </c>
      <c r="H3" s="153"/>
      <c r="I3" s="45" t="s">
        <v>173</v>
      </c>
      <c r="J3" s="45" t="s">
        <v>174</v>
      </c>
      <c r="K3" s="45" t="s">
        <v>175</v>
      </c>
    </row>
    <row r="4" spans="1:11" s="48" customFormat="1" ht="13.5">
      <c r="A4" s="46">
        <v>1</v>
      </c>
      <c r="B4" s="46">
        <v>2</v>
      </c>
      <c r="C4" s="46">
        <v>3</v>
      </c>
      <c r="D4" s="46">
        <v>4</v>
      </c>
      <c r="E4" s="46">
        <v>5</v>
      </c>
      <c r="F4" s="47">
        <v>6</v>
      </c>
      <c r="G4" s="46">
        <v>7</v>
      </c>
      <c r="H4" s="46">
        <v>8</v>
      </c>
      <c r="I4" s="46">
        <v>9</v>
      </c>
      <c r="J4" s="46">
        <v>10</v>
      </c>
      <c r="K4" s="46">
        <v>11</v>
      </c>
    </row>
    <row r="5" spans="1:11" s="50" customFormat="1" ht="13.5">
      <c r="A5" s="151" t="s">
        <v>24</v>
      </c>
      <c r="B5" s="151"/>
      <c r="C5" s="151"/>
      <c r="D5" s="151"/>
      <c r="E5" s="151"/>
      <c r="F5" s="151"/>
      <c r="G5" s="151"/>
      <c r="H5" s="151"/>
      <c r="I5" s="151"/>
      <c r="J5" s="151"/>
      <c r="K5" s="151"/>
    </row>
    <row r="6" spans="1:11" s="50" customFormat="1" ht="24" customHeight="1">
      <c r="A6" s="38">
        <v>1</v>
      </c>
      <c r="B6" s="38" t="s">
        <v>359</v>
      </c>
      <c r="C6" s="51" t="s">
        <v>176</v>
      </c>
      <c r="D6" s="51" t="s">
        <v>45</v>
      </c>
      <c r="E6" s="147" t="s">
        <v>355</v>
      </c>
      <c r="F6" s="17">
        <v>5</v>
      </c>
      <c r="G6" s="17">
        <v>4.76</v>
      </c>
      <c r="H6" s="51" t="s">
        <v>356</v>
      </c>
      <c r="I6" s="17" t="s">
        <v>178</v>
      </c>
      <c r="J6" s="51"/>
      <c r="K6" s="17"/>
    </row>
    <row r="7" spans="1:12" s="50" customFormat="1" ht="24" customHeight="1">
      <c r="A7" s="38">
        <v>2</v>
      </c>
      <c r="B7" s="71" t="s">
        <v>354</v>
      </c>
      <c r="C7" s="51" t="s">
        <v>177</v>
      </c>
      <c r="D7" s="51" t="s">
        <v>44</v>
      </c>
      <c r="E7" s="148"/>
      <c r="F7" s="17">
        <v>5</v>
      </c>
      <c r="G7" s="17">
        <v>3.92</v>
      </c>
      <c r="H7" s="51" t="s">
        <v>356</v>
      </c>
      <c r="I7" s="17" t="s">
        <v>357</v>
      </c>
      <c r="J7" s="51"/>
      <c r="K7" s="18"/>
      <c r="L7" s="50">
        <f>G9+G13+G21+G28+G34+G39+G46+G52+G57+G66+G78+G91+G96</f>
        <v>260.11632</v>
      </c>
    </row>
    <row r="8" spans="1:12" s="50" customFormat="1" ht="24" customHeight="1">
      <c r="A8" s="38">
        <v>3</v>
      </c>
      <c r="B8" s="71" t="s">
        <v>354</v>
      </c>
      <c r="C8" s="51"/>
      <c r="D8" s="51" t="s">
        <v>46</v>
      </c>
      <c r="E8" s="149"/>
      <c r="F8" s="17">
        <v>5</v>
      </c>
      <c r="G8" s="17">
        <v>4.64</v>
      </c>
      <c r="H8" s="51" t="s">
        <v>356</v>
      </c>
      <c r="I8" s="17" t="s">
        <v>358</v>
      </c>
      <c r="J8" s="51"/>
      <c r="K8" s="18"/>
      <c r="L8" s="50" t="e">
        <f>#REF!+#REF!+#REF!+#REF!+#REF!+#REF!+#REF!+#REF!+#REF!+#REF!</f>
        <v>#REF!</v>
      </c>
    </row>
    <row r="9" spans="1:11" s="54" customFormat="1" ht="18" customHeight="1">
      <c r="A9" s="47"/>
      <c r="B9" s="47"/>
      <c r="C9" s="47"/>
      <c r="D9" s="52" t="s">
        <v>37</v>
      </c>
      <c r="E9" s="49"/>
      <c r="F9" s="49">
        <f>SUM(F6:F8)</f>
        <v>15</v>
      </c>
      <c r="G9" s="49">
        <f>SUM(G6:G8)</f>
        <v>13.32</v>
      </c>
      <c r="H9" s="49"/>
      <c r="I9" s="49"/>
      <c r="J9" s="53"/>
      <c r="K9" s="49"/>
    </row>
    <row r="10" spans="1:11" s="50" customFormat="1" ht="22.5" customHeight="1">
      <c r="A10" s="151" t="s">
        <v>25</v>
      </c>
      <c r="B10" s="151"/>
      <c r="C10" s="151"/>
      <c r="D10" s="151"/>
      <c r="E10" s="151"/>
      <c r="F10" s="151"/>
      <c r="G10" s="151"/>
      <c r="H10" s="151"/>
      <c r="I10" s="151"/>
      <c r="J10" s="151"/>
      <c r="K10" s="151"/>
    </row>
    <row r="11" spans="1:11" s="50" customFormat="1" ht="24" customHeight="1">
      <c r="A11" s="38">
        <f>A8+1</f>
        <v>4</v>
      </c>
      <c r="B11" s="38" t="s">
        <v>362</v>
      </c>
      <c r="C11" s="51" t="s">
        <v>185</v>
      </c>
      <c r="D11" s="51" t="s">
        <v>47</v>
      </c>
      <c r="E11" s="147" t="s">
        <v>355</v>
      </c>
      <c r="F11" s="17">
        <v>5</v>
      </c>
      <c r="G11" s="17">
        <v>3.06</v>
      </c>
      <c r="H11" s="51" t="s">
        <v>360</v>
      </c>
      <c r="I11" s="17" t="s">
        <v>187</v>
      </c>
      <c r="J11" s="51"/>
      <c r="K11" s="17"/>
    </row>
    <row r="12" spans="1:11" s="50" customFormat="1" ht="33.75" customHeight="1">
      <c r="A12" s="38">
        <f>A11+1</f>
        <v>5</v>
      </c>
      <c r="B12" s="71" t="s">
        <v>354</v>
      </c>
      <c r="C12" s="51" t="s">
        <v>186</v>
      </c>
      <c r="D12" s="51" t="s">
        <v>48</v>
      </c>
      <c r="E12" s="149"/>
      <c r="F12" s="17">
        <v>5</v>
      </c>
      <c r="G12" s="17">
        <v>4.76</v>
      </c>
      <c r="H12" s="51" t="s">
        <v>361</v>
      </c>
      <c r="I12" s="17" t="s">
        <v>188</v>
      </c>
      <c r="J12" s="51"/>
      <c r="K12" s="17"/>
    </row>
    <row r="13" spans="1:11" s="54" customFormat="1" ht="20.25" customHeight="1">
      <c r="A13" s="47"/>
      <c r="B13" s="47"/>
      <c r="C13" s="47"/>
      <c r="D13" s="52" t="s">
        <v>37</v>
      </c>
      <c r="E13" s="49"/>
      <c r="F13" s="49">
        <f>SUM(F11:F12)</f>
        <v>10</v>
      </c>
      <c r="G13" s="49">
        <f>SUM(G11:G12)</f>
        <v>7.82</v>
      </c>
      <c r="H13" s="49"/>
      <c r="I13" s="49"/>
      <c r="J13" s="53"/>
      <c r="K13" s="49"/>
    </row>
    <row r="14" spans="1:11" s="50" customFormat="1" ht="25.5" customHeight="1">
      <c r="A14" s="151" t="s">
        <v>26</v>
      </c>
      <c r="B14" s="151"/>
      <c r="C14" s="151"/>
      <c r="D14" s="151"/>
      <c r="E14" s="151"/>
      <c r="F14" s="151"/>
      <c r="G14" s="151"/>
      <c r="H14" s="151"/>
      <c r="I14" s="151"/>
      <c r="J14" s="151"/>
      <c r="K14" s="151"/>
    </row>
    <row r="15" spans="1:11" s="50" customFormat="1" ht="23.25" customHeight="1">
      <c r="A15" s="38">
        <v>6</v>
      </c>
      <c r="B15" s="38" t="s">
        <v>363</v>
      </c>
      <c r="C15" s="51" t="s">
        <v>191</v>
      </c>
      <c r="D15" s="51" t="s">
        <v>50</v>
      </c>
      <c r="E15" s="147" t="s">
        <v>355</v>
      </c>
      <c r="F15" s="17">
        <v>5</v>
      </c>
      <c r="G15" s="17">
        <v>4.054</v>
      </c>
      <c r="H15" s="51" t="s">
        <v>374</v>
      </c>
      <c r="I15" s="17" t="s">
        <v>197</v>
      </c>
      <c r="J15" s="51"/>
      <c r="K15" s="17"/>
    </row>
    <row r="16" spans="1:11" s="50" customFormat="1" ht="23.25" customHeight="1">
      <c r="A16" s="38">
        <f>A15+1</f>
        <v>7</v>
      </c>
      <c r="B16" s="71" t="s">
        <v>354</v>
      </c>
      <c r="C16" s="51" t="s">
        <v>192</v>
      </c>
      <c r="D16" s="51" t="s">
        <v>52</v>
      </c>
      <c r="E16" s="148"/>
      <c r="F16" s="17">
        <v>5</v>
      </c>
      <c r="G16" s="17">
        <v>2.7070000000000003</v>
      </c>
      <c r="H16" s="51" t="s">
        <v>375</v>
      </c>
      <c r="I16" s="17" t="s">
        <v>198</v>
      </c>
      <c r="J16" s="51"/>
      <c r="K16" s="17"/>
    </row>
    <row r="17" spans="1:11" s="50" customFormat="1" ht="23.25" customHeight="1">
      <c r="A17" s="38">
        <f>A16+1</f>
        <v>8</v>
      </c>
      <c r="B17" s="71" t="s">
        <v>354</v>
      </c>
      <c r="C17" s="51" t="s">
        <v>193</v>
      </c>
      <c r="D17" s="51" t="s">
        <v>96</v>
      </c>
      <c r="E17" s="148"/>
      <c r="F17" s="17">
        <v>5</v>
      </c>
      <c r="G17" s="17">
        <v>3.581</v>
      </c>
      <c r="H17" s="51" t="s">
        <v>375</v>
      </c>
      <c r="I17" s="17" t="s">
        <v>199</v>
      </c>
      <c r="J17" s="51"/>
      <c r="K17" s="17"/>
    </row>
    <row r="18" spans="1:11" s="50" customFormat="1" ht="23.25" customHeight="1">
      <c r="A18" s="38">
        <f>A17+1</f>
        <v>9</v>
      </c>
      <c r="B18" s="71" t="s">
        <v>354</v>
      </c>
      <c r="C18" s="51" t="s">
        <v>194</v>
      </c>
      <c r="D18" s="51" t="s">
        <v>49</v>
      </c>
      <c r="E18" s="148"/>
      <c r="F18" s="17">
        <v>5</v>
      </c>
      <c r="G18" s="17">
        <v>3.3129999999999997</v>
      </c>
      <c r="H18" s="51" t="s">
        <v>376</v>
      </c>
      <c r="I18" s="17" t="s">
        <v>200</v>
      </c>
      <c r="J18" s="51"/>
      <c r="K18" s="17"/>
    </row>
    <row r="19" spans="1:11" s="50" customFormat="1" ht="23.25" customHeight="1">
      <c r="A19" s="38">
        <f>A18+1</f>
        <v>10</v>
      </c>
      <c r="B19" s="71" t="s">
        <v>354</v>
      </c>
      <c r="C19" s="51" t="s">
        <v>195</v>
      </c>
      <c r="D19" s="51" t="s">
        <v>53</v>
      </c>
      <c r="E19" s="148"/>
      <c r="F19" s="17">
        <v>5</v>
      </c>
      <c r="G19" s="17">
        <v>2.378</v>
      </c>
      <c r="H19" s="51" t="s">
        <v>377</v>
      </c>
      <c r="I19" s="17" t="s">
        <v>201</v>
      </c>
      <c r="J19" s="51"/>
      <c r="K19" s="17"/>
    </row>
    <row r="20" spans="1:11" s="50" customFormat="1" ht="23.25" customHeight="1">
      <c r="A20" s="38">
        <f>A19+1</f>
        <v>11</v>
      </c>
      <c r="B20" s="71" t="s">
        <v>354</v>
      </c>
      <c r="C20" s="51" t="s">
        <v>196</v>
      </c>
      <c r="D20" s="51" t="s">
        <v>51</v>
      </c>
      <c r="E20" s="149"/>
      <c r="F20" s="17">
        <v>5</v>
      </c>
      <c r="G20" s="17">
        <v>3.85</v>
      </c>
      <c r="H20" s="51" t="s">
        <v>378</v>
      </c>
      <c r="I20" s="17" t="s">
        <v>202</v>
      </c>
      <c r="J20" s="51"/>
      <c r="K20" s="17"/>
    </row>
    <row r="21" spans="1:11" s="54" customFormat="1" ht="23.25" customHeight="1">
      <c r="A21" s="47"/>
      <c r="B21" s="47"/>
      <c r="C21" s="47"/>
      <c r="D21" s="52" t="s">
        <v>37</v>
      </c>
      <c r="E21" s="49"/>
      <c r="F21" s="49">
        <f>SUM(F15:F20)</f>
        <v>30</v>
      </c>
      <c r="G21" s="49">
        <f>SUM(G15:G20)</f>
        <v>19.883000000000003</v>
      </c>
      <c r="H21" s="49"/>
      <c r="I21" s="49"/>
      <c r="J21" s="53"/>
      <c r="K21" s="49"/>
    </row>
    <row r="22" spans="1:11" s="50" customFormat="1" ht="27" customHeight="1">
      <c r="A22" s="151" t="s">
        <v>27</v>
      </c>
      <c r="B22" s="151"/>
      <c r="C22" s="151"/>
      <c r="D22" s="151"/>
      <c r="E22" s="151"/>
      <c r="F22" s="151"/>
      <c r="G22" s="151"/>
      <c r="H22" s="151"/>
      <c r="I22" s="151"/>
      <c r="J22" s="151"/>
      <c r="K22" s="151"/>
    </row>
    <row r="23" spans="1:11" s="50" customFormat="1" ht="27.75" customHeight="1">
      <c r="A23" s="38">
        <f>A20+1</f>
        <v>12</v>
      </c>
      <c r="B23" s="72" t="s">
        <v>364</v>
      </c>
      <c r="C23" s="51" t="s">
        <v>205</v>
      </c>
      <c r="D23" s="51" t="s">
        <v>54</v>
      </c>
      <c r="E23" s="147" t="s">
        <v>355</v>
      </c>
      <c r="F23" s="17">
        <v>5</v>
      </c>
      <c r="G23" s="17">
        <v>4.67</v>
      </c>
      <c r="H23" s="51" t="s">
        <v>379</v>
      </c>
      <c r="I23" s="17" t="s">
        <v>206</v>
      </c>
      <c r="J23" s="55"/>
      <c r="K23" s="17"/>
    </row>
    <row r="24" spans="1:11" s="50" customFormat="1" ht="38.25" customHeight="1">
      <c r="A24" s="38">
        <f>A23+1</f>
        <v>13</v>
      </c>
      <c r="B24" s="71" t="s">
        <v>354</v>
      </c>
      <c r="C24" s="51" t="s">
        <v>209</v>
      </c>
      <c r="D24" s="51" t="s">
        <v>55</v>
      </c>
      <c r="E24" s="148"/>
      <c r="F24" s="17">
        <v>5</v>
      </c>
      <c r="G24" s="17">
        <v>2.52</v>
      </c>
      <c r="H24" s="51" t="s">
        <v>380</v>
      </c>
      <c r="I24" s="17" t="s">
        <v>208</v>
      </c>
      <c r="J24" s="55"/>
      <c r="K24" s="17"/>
    </row>
    <row r="25" spans="1:11" s="50" customFormat="1" ht="27">
      <c r="A25" s="38">
        <f>A24+1</f>
        <v>14</v>
      </c>
      <c r="B25" s="71" t="s">
        <v>354</v>
      </c>
      <c r="C25" s="51" t="s">
        <v>404</v>
      </c>
      <c r="D25" s="51" t="s">
        <v>56</v>
      </c>
      <c r="E25" s="148"/>
      <c r="F25" s="17">
        <v>5</v>
      </c>
      <c r="G25" s="17">
        <v>3.3</v>
      </c>
      <c r="H25" s="51" t="s">
        <v>381</v>
      </c>
      <c r="I25" s="17" t="s">
        <v>206</v>
      </c>
      <c r="J25" s="55"/>
      <c r="K25" s="17"/>
    </row>
    <row r="26" spans="1:11" s="50" customFormat="1" ht="38.25" customHeight="1">
      <c r="A26" s="38">
        <f>A25+1</f>
        <v>15</v>
      </c>
      <c r="B26" s="71" t="s">
        <v>354</v>
      </c>
      <c r="C26" s="51" t="s">
        <v>210</v>
      </c>
      <c r="D26" s="51" t="s">
        <v>57</v>
      </c>
      <c r="E26" s="148"/>
      <c r="F26" s="17">
        <v>5</v>
      </c>
      <c r="G26" s="17">
        <v>4.58</v>
      </c>
      <c r="H26" s="51" t="s">
        <v>381</v>
      </c>
      <c r="I26" s="17" t="s">
        <v>206</v>
      </c>
      <c r="J26" s="55"/>
      <c r="K26" s="17"/>
    </row>
    <row r="27" spans="1:11" s="50" customFormat="1" ht="31.5" customHeight="1">
      <c r="A27" s="38">
        <f>A26+1</f>
        <v>16</v>
      </c>
      <c r="B27" s="71" t="s">
        <v>354</v>
      </c>
      <c r="C27" s="51" t="s">
        <v>211</v>
      </c>
      <c r="D27" s="51" t="s">
        <v>58</v>
      </c>
      <c r="E27" s="149"/>
      <c r="F27" s="17">
        <v>5</v>
      </c>
      <c r="G27" s="17">
        <v>3.77</v>
      </c>
      <c r="H27" s="51" t="s">
        <v>379</v>
      </c>
      <c r="I27" s="17" t="s">
        <v>206</v>
      </c>
      <c r="J27" s="55"/>
      <c r="K27" s="17"/>
    </row>
    <row r="28" spans="1:11" s="54" customFormat="1" ht="23.25" customHeight="1">
      <c r="A28" s="47"/>
      <c r="B28" s="47"/>
      <c r="C28" s="47"/>
      <c r="D28" s="52" t="s">
        <v>37</v>
      </c>
      <c r="E28" s="49"/>
      <c r="F28" s="49">
        <f>SUM(F23:F27)</f>
        <v>25</v>
      </c>
      <c r="G28" s="49">
        <f>SUM(G23:G27)</f>
        <v>18.84</v>
      </c>
      <c r="H28" s="49"/>
      <c r="I28" s="49"/>
      <c r="J28" s="55"/>
      <c r="K28" s="49"/>
    </row>
    <row r="29" spans="1:11" s="50" customFormat="1" ht="13.5">
      <c r="A29" s="151" t="s">
        <v>28</v>
      </c>
      <c r="B29" s="151"/>
      <c r="C29" s="151"/>
      <c r="D29" s="151"/>
      <c r="E29" s="151"/>
      <c r="F29" s="151"/>
      <c r="G29" s="151"/>
      <c r="H29" s="151"/>
      <c r="I29" s="151"/>
      <c r="J29" s="151"/>
      <c r="K29" s="151"/>
    </row>
    <row r="30" spans="1:11" s="50" customFormat="1" ht="42.75" customHeight="1">
      <c r="A30" s="38">
        <f>A27+1</f>
        <v>17</v>
      </c>
      <c r="B30" s="72" t="s">
        <v>365</v>
      </c>
      <c r="C30" s="51" t="s">
        <v>215</v>
      </c>
      <c r="D30" s="51" t="s">
        <v>59</v>
      </c>
      <c r="E30" s="147" t="s">
        <v>355</v>
      </c>
      <c r="F30" s="17">
        <v>5</v>
      </c>
      <c r="G30" s="17">
        <v>4.66</v>
      </c>
      <c r="H30" s="51" t="s">
        <v>219</v>
      </c>
      <c r="I30" s="17" t="s">
        <v>220</v>
      </c>
      <c r="J30" s="51"/>
      <c r="K30" s="17"/>
    </row>
    <row r="31" spans="1:11" s="50" customFormat="1" ht="33" customHeight="1">
      <c r="A31" s="38">
        <f>A30+1</f>
        <v>18</v>
      </c>
      <c r="B31" s="71" t="s">
        <v>354</v>
      </c>
      <c r="C31" s="51" t="s">
        <v>216</v>
      </c>
      <c r="D31" s="51" t="s">
        <v>60</v>
      </c>
      <c r="E31" s="148"/>
      <c r="F31" s="17">
        <v>5</v>
      </c>
      <c r="G31" s="17">
        <v>4.58</v>
      </c>
      <c r="H31" s="51" t="s">
        <v>382</v>
      </c>
      <c r="I31" s="17" t="s">
        <v>221</v>
      </c>
      <c r="J31" s="51"/>
      <c r="K31" s="17"/>
    </row>
    <row r="32" spans="1:11" s="50" customFormat="1" ht="33" customHeight="1">
      <c r="A32" s="38">
        <f>A31+1</f>
        <v>19</v>
      </c>
      <c r="B32" s="71" t="s">
        <v>354</v>
      </c>
      <c r="C32" s="51" t="s">
        <v>217</v>
      </c>
      <c r="D32" s="51" t="s">
        <v>61</v>
      </c>
      <c r="E32" s="148"/>
      <c r="F32" s="17">
        <v>5</v>
      </c>
      <c r="G32" s="17">
        <v>3.95</v>
      </c>
      <c r="H32" s="51" t="s">
        <v>383</v>
      </c>
      <c r="I32" s="17" t="s">
        <v>222</v>
      </c>
      <c r="J32" s="51"/>
      <c r="K32" s="17"/>
    </row>
    <row r="33" spans="1:11" s="50" customFormat="1" ht="33" customHeight="1">
      <c r="A33" s="38">
        <f>A32+1</f>
        <v>20</v>
      </c>
      <c r="B33" s="71" t="s">
        <v>354</v>
      </c>
      <c r="C33" s="51" t="s">
        <v>218</v>
      </c>
      <c r="D33" s="51" t="s">
        <v>62</v>
      </c>
      <c r="E33" s="149"/>
      <c r="F33" s="17">
        <v>5</v>
      </c>
      <c r="G33" s="17">
        <v>2.68</v>
      </c>
      <c r="H33" s="51" t="s">
        <v>384</v>
      </c>
      <c r="I33" s="17" t="s">
        <v>223</v>
      </c>
      <c r="J33" s="51"/>
      <c r="K33" s="17"/>
    </row>
    <row r="34" spans="1:11" s="54" customFormat="1" ht="23.25" customHeight="1">
      <c r="A34" s="47"/>
      <c r="B34" s="47"/>
      <c r="C34" s="47"/>
      <c r="D34" s="52" t="s">
        <v>37</v>
      </c>
      <c r="E34" s="49"/>
      <c r="F34" s="49">
        <f>SUM(F30:F33)</f>
        <v>20</v>
      </c>
      <c r="G34" s="49">
        <f>SUM(G30:G33)</f>
        <v>15.870000000000001</v>
      </c>
      <c r="H34" s="49"/>
      <c r="I34" s="49"/>
      <c r="J34" s="53"/>
      <c r="K34" s="49"/>
    </row>
    <row r="35" spans="1:11" s="50" customFormat="1" ht="13.5">
      <c r="A35" s="151" t="s">
        <v>29</v>
      </c>
      <c r="B35" s="151"/>
      <c r="C35" s="151"/>
      <c r="D35" s="151"/>
      <c r="E35" s="151"/>
      <c r="F35" s="151"/>
      <c r="G35" s="151"/>
      <c r="H35" s="151"/>
      <c r="I35" s="151"/>
      <c r="J35" s="151"/>
      <c r="K35" s="151"/>
    </row>
    <row r="36" spans="1:11" s="50" customFormat="1" ht="30" customHeight="1">
      <c r="A36" s="38">
        <f>A33+1</f>
        <v>21</v>
      </c>
      <c r="B36" s="72" t="s">
        <v>366</v>
      </c>
      <c r="C36" s="51" t="s">
        <v>232</v>
      </c>
      <c r="D36" s="51" t="s">
        <v>89</v>
      </c>
      <c r="E36" s="147" t="s">
        <v>355</v>
      </c>
      <c r="F36" s="17">
        <v>5</v>
      </c>
      <c r="G36" s="17">
        <v>4.45</v>
      </c>
      <c r="H36" s="51" t="s">
        <v>385</v>
      </c>
      <c r="I36" s="17" t="s">
        <v>423</v>
      </c>
      <c r="J36" s="51"/>
      <c r="K36" s="17"/>
    </row>
    <row r="37" spans="1:11" s="50" customFormat="1" ht="27">
      <c r="A37" s="38">
        <f>A36+1</f>
        <v>22</v>
      </c>
      <c r="B37" s="71" t="s">
        <v>354</v>
      </c>
      <c r="C37" s="51" t="s">
        <v>233</v>
      </c>
      <c r="D37" s="51" t="s">
        <v>90</v>
      </c>
      <c r="E37" s="148"/>
      <c r="F37" s="17">
        <v>5</v>
      </c>
      <c r="G37" s="17">
        <v>4.54</v>
      </c>
      <c r="H37" s="51" t="s">
        <v>231</v>
      </c>
      <c r="I37" s="17" t="s">
        <v>424</v>
      </c>
      <c r="J37" s="51"/>
      <c r="K37" s="73"/>
    </row>
    <row r="38" spans="1:11" s="50" customFormat="1" ht="30.75" customHeight="1">
      <c r="A38" s="38">
        <f>A37+1</f>
        <v>23</v>
      </c>
      <c r="B38" s="71" t="s">
        <v>354</v>
      </c>
      <c r="C38" s="51" t="s">
        <v>234</v>
      </c>
      <c r="D38" s="51" t="s">
        <v>91</v>
      </c>
      <c r="E38" s="149"/>
      <c r="F38" s="17">
        <v>5</v>
      </c>
      <c r="G38" s="17">
        <v>4.62</v>
      </c>
      <c r="H38" s="51" t="s">
        <v>425</v>
      </c>
      <c r="I38" s="17" t="s">
        <v>426</v>
      </c>
      <c r="J38" s="51"/>
      <c r="K38" s="73"/>
    </row>
    <row r="39" spans="1:11" s="54" customFormat="1" ht="13.5">
      <c r="A39" s="47"/>
      <c r="B39" s="47"/>
      <c r="C39" s="47"/>
      <c r="D39" s="52" t="s">
        <v>37</v>
      </c>
      <c r="E39" s="49"/>
      <c r="F39" s="49">
        <f>SUM(F36:F38)</f>
        <v>15</v>
      </c>
      <c r="G39" s="49">
        <f>SUM(G36:G38)</f>
        <v>13.61</v>
      </c>
      <c r="H39" s="49"/>
      <c r="I39" s="49"/>
      <c r="J39" s="51"/>
      <c r="K39" s="49"/>
    </row>
    <row r="40" spans="1:13" s="50" customFormat="1" ht="18" customHeight="1">
      <c r="A40" s="151" t="s">
        <v>30</v>
      </c>
      <c r="B40" s="151"/>
      <c r="C40" s="151"/>
      <c r="D40" s="151"/>
      <c r="E40" s="151"/>
      <c r="F40" s="151"/>
      <c r="G40" s="151"/>
      <c r="H40" s="151"/>
      <c r="I40" s="151"/>
      <c r="J40" s="151"/>
      <c r="K40" s="151"/>
      <c r="M40" s="50" t="s">
        <v>422</v>
      </c>
    </row>
    <row r="41" spans="1:11" s="50" customFormat="1" ht="26.25" customHeight="1">
      <c r="A41" s="38">
        <f>A38+1</f>
        <v>24</v>
      </c>
      <c r="B41" s="72" t="s">
        <v>367</v>
      </c>
      <c r="C41" s="51" t="s">
        <v>240</v>
      </c>
      <c r="D41" s="51" t="s">
        <v>92</v>
      </c>
      <c r="E41" s="147" t="s">
        <v>355</v>
      </c>
      <c r="F41" s="17">
        <v>5</v>
      </c>
      <c r="G41" s="17">
        <v>4.67</v>
      </c>
      <c r="H41" s="51" t="s">
        <v>239</v>
      </c>
      <c r="I41" s="17" t="s">
        <v>243</v>
      </c>
      <c r="J41" s="51"/>
      <c r="K41" s="73"/>
    </row>
    <row r="42" spans="1:11" s="50" customFormat="1" ht="26.25" customHeight="1">
      <c r="A42" s="38">
        <f>A41+1</f>
        <v>25</v>
      </c>
      <c r="B42" s="71" t="s">
        <v>354</v>
      </c>
      <c r="C42" s="51" t="s">
        <v>241</v>
      </c>
      <c r="D42" s="51" t="s">
        <v>93</v>
      </c>
      <c r="E42" s="148"/>
      <c r="F42" s="17">
        <v>5</v>
      </c>
      <c r="G42" s="17">
        <v>4.63</v>
      </c>
      <c r="H42" s="51" t="s">
        <v>239</v>
      </c>
      <c r="I42" s="17" t="s">
        <v>244</v>
      </c>
      <c r="J42" s="51"/>
      <c r="K42" s="73"/>
    </row>
    <row r="43" spans="1:11" s="50" customFormat="1" ht="26.25" customHeight="1">
      <c r="A43" s="38">
        <f>A42+1</f>
        <v>26</v>
      </c>
      <c r="B43" s="71" t="s">
        <v>354</v>
      </c>
      <c r="C43" s="51" t="s">
        <v>245</v>
      </c>
      <c r="D43" s="51" t="s">
        <v>110</v>
      </c>
      <c r="E43" s="148"/>
      <c r="F43" s="17">
        <v>5</v>
      </c>
      <c r="G43" s="17">
        <v>4.63</v>
      </c>
      <c r="H43" s="51" t="s">
        <v>239</v>
      </c>
      <c r="I43" s="17" t="s">
        <v>242</v>
      </c>
      <c r="J43" s="51"/>
      <c r="K43" s="73"/>
    </row>
    <row r="44" spans="1:11" s="50" customFormat="1" ht="26.25" customHeight="1">
      <c r="A44" s="38">
        <f>A43+1</f>
        <v>27</v>
      </c>
      <c r="B44" s="71" t="s">
        <v>354</v>
      </c>
      <c r="C44" s="51" t="s">
        <v>250</v>
      </c>
      <c r="D44" s="51" t="s">
        <v>94</v>
      </c>
      <c r="E44" s="148"/>
      <c r="F44" s="17">
        <v>5</v>
      </c>
      <c r="G44" s="17">
        <v>4.67</v>
      </c>
      <c r="H44" s="51" t="s">
        <v>246</v>
      </c>
      <c r="I44" s="17" t="s">
        <v>247</v>
      </c>
      <c r="J44" s="51"/>
      <c r="K44" s="73"/>
    </row>
    <row r="45" spans="1:16" s="50" customFormat="1" ht="26.25" customHeight="1">
      <c r="A45" s="38">
        <f>A44+1</f>
        <v>28</v>
      </c>
      <c r="B45" s="71" t="s">
        <v>354</v>
      </c>
      <c r="C45" s="51" t="s">
        <v>251</v>
      </c>
      <c r="D45" s="51" t="s">
        <v>95</v>
      </c>
      <c r="E45" s="149"/>
      <c r="F45" s="17">
        <v>5</v>
      </c>
      <c r="G45" s="17">
        <v>4.62</v>
      </c>
      <c r="H45" s="51" t="s">
        <v>248</v>
      </c>
      <c r="I45" s="17" t="s">
        <v>249</v>
      </c>
      <c r="J45" s="51"/>
      <c r="K45" s="73"/>
      <c r="P45" s="50">
        <v>5</v>
      </c>
    </row>
    <row r="46" spans="1:11" s="54" customFormat="1" ht="26.25" customHeight="1">
      <c r="A46" s="47"/>
      <c r="B46" s="47"/>
      <c r="C46" s="47"/>
      <c r="D46" s="52" t="s">
        <v>37</v>
      </c>
      <c r="E46" s="49"/>
      <c r="F46" s="49">
        <f>SUM(F41:F45)</f>
        <v>25</v>
      </c>
      <c r="G46" s="49">
        <f>SUM(G41:G45)</f>
        <v>23.220000000000002</v>
      </c>
      <c r="H46" s="49"/>
      <c r="I46" s="49"/>
      <c r="J46" s="53"/>
      <c r="K46" s="49"/>
    </row>
    <row r="47" spans="1:11" s="50" customFormat="1" ht="20.25" customHeight="1">
      <c r="A47" s="151" t="s">
        <v>32</v>
      </c>
      <c r="B47" s="151"/>
      <c r="C47" s="151"/>
      <c r="D47" s="151"/>
      <c r="E47" s="151"/>
      <c r="F47" s="151"/>
      <c r="G47" s="151"/>
      <c r="H47" s="151"/>
      <c r="I47" s="151"/>
      <c r="J47" s="151"/>
      <c r="K47" s="151"/>
    </row>
    <row r="48" spans="1:11" s="50" customFormat="1" ht="21" customHeight="1">
      <c r="A48" s="38">
        <f>A45+1</f>
        <v>29</v>
      </c>
      <c r="B48" s="72" t="s">
        <v>368</v>
      </c>
      <c r="C48" s="51" t="s">
        <v>264</v>
      </c>
      <c r="D48" s="51" t="s">
        <v>63</v>
      </c>
      <c r="E48" s="147" t="s">
        <v>355</v>
      </c>
      <c r="F48" s="17">
        <v>5</v>
      </c>
      <c r="G48" s="17">
        <v>4.36</v>
      </c>
      <c r="H48" s="51" t="s">
        <v>386</v>
      </c>
      <c r="I48" s="17" t="s">
        <v>261</v>
      </c>
      <c r="J48" s="51"/>
      <c r="K48" s="17"/>
    </row>
    <row r="49" spans="1:11" s="50" customFormat="1" ht="21" customHeight="1">
      <c r="A49" s="38">
        <f>A48+1</f>
        <v>30</v>
      </c>
      <c r="B49" s="71" t="s">
        <v>354</v>
      </c>
      <c r="C49" s="51" t="s">
        <v>265</v>
      </c>
      <c r="D49" s="51" t="s">
        <v>64</v>
      </c>
      <c r="E49" s="148"/>
      <c r="F49" s="17">
        <v>5</v>
      </c>
      <c r="G49" s="17">
        <v>4.64</v>
      </c>
      <c r="H49" s="51" t="s">
        <v>387</v>
      </c>
      <c r="I49" s="17" t="s">
        <v>262</v>
      </c>
      <c r="J49" s="51"/>
      <c r="K49" s="17"/>
    </row>
    <row r="50" spans="1:11" s="50" customFormat="1" ht="21" customHeight="1">
      <c r="A50" s="38">
        <f>A49+1</f>
        <v>31</v>
      </c>
      <c r="B50" s="71" t="s">
        <v>354</v>
      </c>
      <c r="C50" s="51" t="s">
        <v>266</v>
      </c>
      <c r="D50" s="51" t="s">
        <v>65</v>
      </c>
      <c r="E50" s="148"/>
      <c r="F50" s="17">
        <v>5</v>
      </c>
      <c r="G50" s="17">
        <v>4.46</v>
      </c>
      <c r="H50" s="51" t="s">
        <v>388</v>
      </c>
      <c r="I50" s="17" t="s">
        <v>263</v>
      </c>
      <c r="J50" s="51"/>
      <c r="K50" s="17"/>
    </row>
    <row r="51" spans="1:11" s="50" customFormat="1" ht="21" customHeight="1">
      <c r="A51" s="38">
        <f>A50+1</f>
        <v>32</v>
      </c>
      <c r="B51" s="71" t="s">
        <v>354</v>
      </c>
      <c r="C51" s="51" t="s">
        <v>267</v>
      </c>
      <c r="D51" s="51" t="s">
        <v>66</v>
      </c>
      <c r="E51" s="149"/>
      <c r="F51" s="17">
        <v>5</v>
      </c>
      <c r="G51" s="17">
        <v>3.7</v>
      </c>
      <c r="H51" s="51" t="s">
        <v>389</v>
      </c>
      <c r="I51" s="17" t="s">
        <v>262</v>
      </c>
      <c r="J51" s="51"/>
      <c r="K51" s="17"/>
    </row>
    <row r="52" spans="1:11" s="54" customFormat="1" ht="21" customHeight="1">
      <c r="A52" s="47"/>
      <c r="B52" s="47"/>
      <c r="C52" s="47"/>
      <c r="D52" s="52" t="s">
        <v>37</v>
      </c>
      <c r="E52" s="49"/>
      <c r="F52" s="49">
        <f>SUM(F48:F51)</f>
        <v>20</v>
      </c>
      <c r="G52" s="49">
        <f>SUM(G48:G51)</f>
        <v>17.16</v>
      </c>
      <c r="H52" s="49"/>
      <c r="I52" s="49"/>
      <c r="J52" s="53"/>
      <c r="K52" s="49"/>
    </row>
    <row r="53" spans="1:11" s="50" customFormat="1" ht="21.75" customHeight="1">
      <c r="A53" s="151" t="s">
        <v>31</v>
      </c>
      <c r="B53" s="151"/>
      <c r="C53" s="151"/>
      <c r="D53" s="151"/>
      <c r="E53" s="151"/>
      <c r="F53" s="151"/>
      <c r="G53" s="151"/>
      <c r="H53" s="151"/>
      <c r="I53" s="151"/>
      <c r="J53" s="151"/>
      <c r="K53" s="151"/>
    </row>
    <row r="54" spans="1:11" s="50" customFormat="1" ht="26.25" customHeight="1">
      <c r="A54" s="38">
        <f>A51+1</f>
        <v>33</v>
      </c>
      <c r="B54" s="72" t="s">
        <v>369</v>
      </c>
      <c r="C54" s="51" t="s">
        <v>275</v>
      </c>
      <c r="D54" s="51" t="s">
        <v>86</v>
      </c>
      <c r="E54" s="147" t="s">
        <v>355</v>
      </c>
      <c r="F54" s="17">
        <v>5</v>
      </c>
      <c r="G54" s="17">
        <v>4.68187</v>
      </c>
      <c r="H54" s="51" t="s">
        <v>390</v>
      </c>
      <c r="I54" s="17" t="s">
        <v>272</v>
      </c>
      <c r="J54" s="74"/>
      <c r="K54" s="75"/>
    </row>
    <row r="55" spans="1:11" s="50" customFormat="1" ht="26.25" customHeight="1">
      <c r="A55" s="38">
        <f>A54+1</f>
        <v>34</v>
      </c>
      <c r="B55" s="71" t="s">
        <v>354</v>
      </c>
      <c r="C55" s="51" t="s">
        <v>276</v>
      </c>
      <c r="D55" s="51" t="s">
        <v>87</v>
      </c>
      <c r="E55" s="148"/>
      <c r="F55" s="17">
        <v>5</v>
      </c>
      <c r="G55" s="17">
        <v>4.40855</v>
      </c>
      <c r="H55" s="51" t="s">
        <v>390</v>
      </c>
      <c r="I55" s="17" t="s">
        <v>273</v>
      </c>
      <c r="J55" s="74"/>
      <c r="K55" s="75"/>
    </row>
    <row r="56" spans="1:11" s="50" customFormat="1" ht="26.25" customHeight="1">
      <c r="A56" s="38">
        <f>A55+1</f>
        <v>35</v>
      </c>
      <c r="B56" s="71" t="s">
        <v>354</v>
      </c>
      <c r="C56" s="51" t="s">
        <v>277</v>
      </c>
      <c r="D56" s="51" t="s">
        <v>88</v>
      </c>
      <c r="E56" s="149"/>
      <c r="F56" s="17">
        <v>5</v>
      </c>
      <c r="G56" s="17">
        <v>4.6729</v>
      </c>
      <c r="H56" s="51" t="s">
        <v>274</v>
      </c>
      <c r="I56" s="17" t="s">
        <v>212</v>
      </c>
      <c r="J56" s="74"/>
      <c r="K56" s="75"/>
    </row>
    <row r="57" spans="1:11" s="54" customFormat="1" ht="26.25" customHeight="1">
      <c r="A57" s="47"/>
      <c r="B57" s="47"/>
      <c r="C57" s="47"/>
      <c r="D57" s="52" t="s">
        <v>37</v>
      </c>
      <c r="E57" s="49"/>
      <c r="F57" s="49">
        <f>SUM(F54:F56)</f>
        <v>15</v>
      </c>
      <c r="G57" s="49">
        <f>SUM(G54:G56)</f>
        <v>13.76332</v>
      </c>
      <c r="H57" s="49"/>
      <c r="I57" s="49"/>
      <c r="J57" s="53"/>
      <c r="K57" s="49"/>
    </row>
    <row r="58" spans="1:11" s="50" customFormat="1" ht="13.5">
      <c r="A58" s="151" t="s">
        <v>33</v>
      </c>
      <c r="B58" s="151"/>
      <c r="C58" s="151"/>
      <c r="D58" s="151"/>
      <c r="E58" s="151"/>
      <c r="F58" s="151"/>
      <c r="G58" s="151"/>
      <c r="H58" s="151"/>
      <c r="I58" s="151"/>
      <c r="J58" s="151"/>
      <c r="K58" s="151"/>
    </row>
    <row r="59" spans="1:11" s="50" customFormat="1" ht="27">
      <c r="A59" s="38">
        <f>A56+1</f>
        <v>36</v>
      </c>
      <c r="B59" s="72" t="s">
        <v>370</v>
      </c>
      <c r="C59" s="51" t="s">
        <v>293</v>
      </c>
      <c r="D59" s="51" t="s">
        <v>67</v>
      </c>
      <c r="E59" s="147" t="s">
        <v>355</v>
      </c>
      <c r="F59" s="17">
        <v>5</v>
      </c>
      <c r="G59" s="17">
        <v>4.68</v>
      </c>
      <c r="H59" s="51" t="s">
        <v>291</v>
      </c>
      <c r="I59" s="17" t="s">
        <v>292</v>
      </c>
      <c r="J59" s="51"/>
      <c r="K59" s="17"/>
    </row>
    <row r="60" spans="1:11" s="50" customFormat="1" ht="27">
      <c r="A60" s="38">
        <f aca="true" t="shared" si="0" ref="A60:A65">A59+1</f>
        <v>37</v>
      </c>
      <c r="B60" s="71" t="s">
        <v>354</v>
      </c>
      <c r="C60" s="51" t="s">
        <v>296</v>
      </c>
      <c r="D60" s="51" t="s">
        <v>68</v>
      </c>
      <c r="E60" s="148"/>
      <c r="F60" s="17">
        <v>5</v>
      </c>
      <c r="G60" s="17">
        <v>4.4</v>
      </c>
      <c r="H60" s="51" t="s">
        <v>294</v>
      </c>
      <c r="I60" s="17" t="s">
        <v>295</v>
      </c>
      <c r="J60" s="51"/>
      <c r="K60" s="17"/>
    </row>
    <row r="61" spans="1:11" s="50" customFormat="1" ht="37.5" customHeight="1">
      <c r="A61" s="38">
        <f t="shared" si="0"/>
        <v>38</v>
      </c>
      <c r="B61" s="71" t="s">
        <v>354</v>
      </c>
      <c r="C61" s="51" t="s">
        <v>299</v>
      </c>
      <c r="D61" s="51" t="s">
        <v>69</v>
      </c>
      <c r="E61" s="148"/>
      <c r="F61" s="17">
        <v>5</v>
      </c>
      <c r="G61" s="17">
        <v>4.62</v>
      </c>
      <c r="H61" s="51" t="s">
        <v>297</v>
      </c>
      <c r="I61" s="17" t="s">
        <v>298</v>
      </c>
      <c r="J61" s="51"/>
      <c r="K61" s="17"/>
    </row>
    <row r="62" spans="1:11" s="50" customFormat="1" ht="37.5" customHeight="1">
      <c r="A62" s="38">
        <f t="shared" si="0"/>
        <v>39</v>
      </c>
      <c r="B62" s="71" t="s">
        <v>354</v>
      </c>
      <c r="C62" s="51" t="s">
        <v>301</v>
      </c>
      <c r="D62" s="51" t="s">
        <v>70</v>
      </c>
      <c r="E62" s="148"/>
      <c r="F62" s="17">
        <v>5</v>
      </c>
      <c r="G62" s="17">
        <v>4.69</v>
      </c>
      <c r="H62" s="51" t="s">
        <v>288</v>
      </c>
      <c r="I62" s="17" t="s">
        <v>300</v>
      </c>
      <c r="J62" s="51"/>
      <c r="K62" s="17"/>
    </row>
    <row r="63" spans="1:11" s="50" customFormat="1" ht="37.5" customHeight="1">
      <c r="A63" s="38">
        <f t="shared" si="0"/>
        <v>40</v>
      </c>
      <c r="B63" s="71" t="s">
        <v>354</v>
      </c>
      <c r="C63" s="51" t="s">
        <v>304</v>
      </c>
      <c r="D63" s="51" t="s">
        <v>71</v>
      </c>
      <c r="E63" s="148"/>
      <c r="F63" s="17">
        <v>5</v>
      </c>
      <c r="G63" s="17">
        <v>4.67</v>
      </c>
      <c r="H63" s="51" t="s">
        <v>302</v>
      </c>
      <c r="I63" s="17" t="s">
        <v>303</v>
      </c>
      <c r="J63" s="51"/>
      <c r="K63" s="17"/>
    </row>
    <row r="64" spans="1:11" s="50" customFormat="1" ht="37.5" customHeight="1">
      <c r="A64" s="38">
        <f t="shared" si="0"/>
        <v>41</v>
      </c>
      <c r="B64" s="71" t="s">
        <v>354</v>
      </c>
      <c r="C64" s="51" t="s">
        <v>306</v>
      </c>
      <c r="D64" s="51" t="s">
        <v>72</v>
      </c>
      <c r="E64" s="148"/>
      <c r="F64" s="17">
        <v>5</v>
      </c>
      <c r="G64" s="17">
        <v>4.67</v>
      </c>
      <c r="H64" s="51" t="s">
        <v>294</v>
      </c>
      <c r="I64" s="17" t="s">
        <v>305</v>
      </c>
      <c r="J64" s="51"/>
      <c r="K64" s="17"/>
    </row>
    <row r="65" spans="1:11" s="50" customFormat="1" ht="31.5" customHeight="1">
      <c r="A65" s="38">
        <f t="shared" si="0"/>
        <v>42</v>
      </c>
      <c r="B65" s="71" t="s">
        <v>354</v>
      </c>
      <c r="C65" s="51" t="s">
        <v>309</v>
      </c>
      <c r="D65" s="51" t="s">
        <v>73</v>
      </c>
      <c r="E65" s="149"/>
      <c r="F65" s="17">
        <v>5</v>
      </c>
      <c r="G65" s="17">
        <v>4.68</v>
      </c>
      <c r="H65" s="51" t="s">
        <v>307</v>
      </c>
      <c r="I65" s="17" t="s">
        <v>308</v>
      </c>
      <c r="J65" s="51"/>
      <c r="K65" s="17"/>
    </row>
    <row r="66" spans="1:11" s="54" customFormat="1" ht="24.75" customHeight="1">
      <c r="A66" s="47"/>
      <c r="B66" s="47"/>
      <c r="C66" s="47"/>
      <c r="D66" s="52" t="s">
        <v>37</v>
      </c>
      <c r="E66" s="49"/>
      <c r="F66" s="49">
        <f>SUM(F59:F65)</f>
        <v>35</v>
      </c>
      <c r="G66" s="49">
        <f>SUM(G59:G65)</f>
        <v>32.410000000000004</v>
      </c>
      <c r="H66" s="49"/>
      <c r="I66" s="49"/>
      <c r="J66" s="53"/>
      <c r="K66" s="49"/>
    </row>
    <row r="67" spans="1:11" s="50" customFormat="1" ht="32.25" customHeight="1">
      <c r="A67" s="151" t="s">
        <v>34</v>
      </c>
      <c r="B67" s="151"/>
      <c r="C67" s="151"/>
      <c r="D67" s="151"/>
      <c r="E67" s="151"/>
      <c r="F67" s="151"/>
      <c r="G67" s="151"/>
      <c r="H67" s="151"/>
      <c r="I67" s="151"/>
      <c r="J67" s="151"/>
      <c r="K67" s="151"/>
    </row>
    <row r="68" spans="1:11" s="50" customFormat="1" ht="39" customHeight="1">
      <c r="A68" s="38">
        <f>A65+1</f>
        <v>43</v>
      </c>
      <c r="B68" s="72" t="s">
        <v>371</v>
      </c>
      <c r="C68" s="51" t="s">
        <v>310</v>
      </c>
      <c r="D68" s="51" t="s">
        <v>74</v>
      </c>
      <c r="E68" s="147" t="s">
        <v>355</v>
      </c>
      <c r="F68" s="17">
        <v>5</v>
      </c>
      <c r="G68" s="17">
        <v>4.43</v>
      </c>
      <c r="H68" s="51" t="s">
        <v>320</v>
      </c>
      <c r="I68" s="17" t="s">
        <v>321</v>
      </c>
      <c r="J68" s="51"/>
      <c r="K68" s="17"/>
    </row>
    <row r="69" spans="1:11" s="50" customFormat="1" ht="39" customHeight="1">
      <c r="A69" s="38">
        <f>A68+1</f>
        <v>44</v>
      </c>
      <c r="B69" s="71" t="s">
        <v>354</v>
      </c>
      <c r="C69" s="51" t="s">
        <v>311</v>
      </c>
      <c r="D69" s="51" t="s">
        <v>75</v>
      </c>
      <c r="E69" s="148"/>
      <c r="F69" s="17">
        <v>5</v>
      </c>
      <c r="G69" s="17">
        <v>2.59</v>
      </c>
      <c r="H69" s="51" t="s">
        <v>322</v>
      </c>
      <c r="I69" s="17" t="s">
        <v>321</v>
      </c>
      <c r="J69" s="51"/>
      <c r="K69" s="17"/>
    </row>
    <row r="70" spans="1:11" s="50" customFormat="1" ht="39" customHeight="1">
      <c r="A70" s="38">
        <f aca="true" t="shared" si="1" ref="A70:A77">A69+1</f>
        <v>45</v>
      </c>
      <c r="B70" s="71" t="s">
        <v>354</v>
      </c>
      <c r="C70" s="51" t="s">
        <v>312</v>
      </c>
      <c r="D70" s="51" t="s">
        <v>76</v>
      </c>
      <c r="E70" s="148"/>
      <c r="F70" s="17">
        <v>5</v>
      </c>
      <c r="G70" s="17">
        <v>2.66</v>
      </c>
      <c r="H70" s="51" t="s">
        <v>323</v>
      </c>
      <c r="I70" s="17" t="s">
        <v>321</v>
      </c>
      <c r="J70" s="51"/>
      <c r="K70" s="17"/>
    </row>
    <row r="71" spans="1:11" s="50" customFormat="1" ht="39" customHeight="1">
      <c r="A71" s="38">
        <f t="shared" si="1"/>
        <v>46</v>
      </c>
      <c r="B71" s="71" t="s">
        <v>354</v>
      </c>
      <c r="C71" s="51" t="s">
        <v>313</v>
      </c>
      <c r="D71" s="51" t="s">
        <v>77</v>
      </c>
      <c r="E71" s="148"/>
      <c r="F71" s="17">
        <v>5</v>
      </c>
      <c r="G71" s="17">
        <v>3.23</v>
      </c>
      <c r="H71" s="51" t="s">
        <v>322</v>
      </c>
      <c r="I71" s="17" t="s">
        <v>321</v>
      </c>
      <c r="J71" s="51"/>
      <c r="K71" s="17"/>
    </row>
    <row r="72" spans="1:11" s="50" customFormat="1" ht="28.5" customHeight="1">
      <c r="A72" s="38">
        <f t="shared" si="1"/>
        <v>47</v>
      </c>
      <c r="B72" s="71" t="s">
        <v>354</v>
      </c>
      <c r="C72" s="51" t="s">
        <v>314</v>
      </c>
      <c r="D72" s="51" t="s">
        <v>78</v>
      </c>
      <c r="E72" s="148"/>
      <c r="F72" s="17">
        <v>5</v>
      </c>
      <c r="G72" s="17">
        <v>2.34</v>
      </c>
      <c r="H72" s="51" t="s">
        <v>323</v>
      </c>
      <c r="I72" s="17" t="s">
        <v>321</v>
      </c>
      <c r="J72" s="51"/>
      <c r="K72" s="17"/>
    </row>
    <row r="73" spans="1:11" s="50" customFormat="1" ht="39" customHeight="1">
      <c r="A73" s="38">
        <f t="shared" si="1"/>
        <v>48</v>
      </c>
      <c r="B73" s="71" t="s">
        <v>354</v>
      </c>
      <c r="C73" s="51" t="s">
        <v>315</v>
      </c>
      <c r="D73" s="51" t="s">
        <v>79</v>
      </c>
      <c r="E73" s="148"/>
      <c r="F73" s="17">
        <v>5</v>
      </c>
      <c r="G73" s="17">
        <v>4.64</v>
      </c>
      <c r="H73" s="51" t="s">
        <v>324</v>
      </c>
      <c r="I73" s="17" t="s">
        <v>321</v>
      </c>
      <c r="J73" s="51"/>
      <c r="K73" s="17"/>
    </row>
    <row r="74" spans="1:11" s="50" customFormat="1" ht="39" customHeight="1">
      <c r="A74" s="38">
        <f t="shared" si="1"/>
        <v>49</v>
      </c>
      <c r="B74" s="71" t="s">
        <v>354</v>
      </c>
      <c r="C74" s="51" t="s">
        <v>316</v>
      </c>
      <c r="D74" s="51" t="s">
        <v>80</v>
      </c>
      <c r="E74" s="148"/>
      <c r="F74" s="17">
        <v>5</v>
      </c>
      <c r="G74" s="17">
        <v>3.62</v>
      </c>
      <c r="H74" s="51" t="s">
        <v>323</v>
      </c>
      <c r="I74" s="17" t="s">
        <v>321</v>
      </c>
      <c r="J74" s="51"/>
      <c r="K74" s="17"/>
    </row>
    <row r="75" spans="1:11" s="50" customFormat="1" ht="32.25" customHeight="1">
      <c r="A75" s="38">
        <f t="shared" si="1"/>
        <v>50</v>
      </c>
      <c r="B75" s="71" t="s">
        <v>354</v>
      </c>
      <c r="C75" s="51" t="s">
        <v>317</v>
      </c>
      <c r="D75" s="51" t="s">
        <v>81</v>
      </c>
      <c r="E75" s="148"/>
      <c r="F75" s="17">
        <v>5</v>
      </c>
      <c r="G75" s="17">
        <v>4.2</v>
      </c>
      <c r="H75" s="51" t="s">
        <v>325</v>
      </c>
      <c r="I75" s="17" t="s">
        <v>321</v>
      </c>
      <c r="J75" s="51"/>
      <c r="K75" s="17"/>
    </row>
    <row r="76" spans="1:11" s="50" customFormat="1" ht="39" customHeight="1">
      <c r="A76" s="38">
        <f t="shared" si="1"/>
        <v>51</v>
      </c>
      <c r="B76" s="71" t="s">
        <v>354</v>
      </c>
      <c r="C76" s="51" t="s">
        <v>318</v>
      </c>
      <c r="D76" s="51" t="s">
        <v>82</v>
      </c>
      <c r="E76" s="148"/>
      <c r="F76" s="17">
        <v>5</v>
      </c>
      <c r="G76" s="17">
        <v>4.04</v>
      </c>
      <c r="H76" s="51" t="s">
        <v>322</v>
      </c>
      <c r="I76" s="17" t="s">
        <v>321</v>
      </c>
      <c r="J76" s="51"/>
      <c r="K76" s="17"/>
    </row>
    <row r="77" spans="1:11" s="50" customFormat="1" ht="26.25" customHeight="1">
      <c r="A77" s="38">
        <f t="shared" si="1"/>
        <v>52</v>
      </c>
      <c r="B77" s="71" t="s">
        <v>354</v>
      </c>
      <c r="C77" s="51" t="s">
        <v>319</v>
      </c>
      <c r="D77" s="51" t="s">
        <v>83</v>
      </c>
      <c r="E77" s="149"/>
      <c r="F77" s="17">
        <v>5</v>
      </c>
      <c r="G77" s="17">
        <v>3.88</v>
      </c>
      <c r="H77" s="51" t="s">
        <v>320</v>
      </c>
      <c r="I77" s="17" t="s">
        <v>321</v>
      </c>
      <c r="J77" s="51"/>
      <c r="K77" s="17"/>
    </row>
    <row r="78" spans="1:11" s="54" customFormat="1" ht="13.5">
      <c r="A78" s="47"/>
      <c r="B78" s="47"/>
      <c r="C78" s="47"/>
      <c r="D78" s="52" t="s">
        <v>37</v>
      </c>
      <c r="E78" s="49"/>
      <c r="F78" s="49">
        <f>SUM(F68:F77)</f>
        <v>50</v>
      </c>
      <c r="G78" s="49">
        <f>SUM(G68:G77)</f>
        <v>35.63</v>
      </c>
      <c r="H78" s="49"/>
      <c r="I78" s="49"/>
      <c r="J78" s="53"/>
      <c r="K78" s="49"/>
    </row>
    <row r="79" spans="1:11" s="50" customFormat="1" ht="19.5" customHeight="1">
      <c r="A79" s="151" t="s">
        <v>108</v>
      </c>
      <c r="B79" s="151"/>
      <c r="C79" s="151"/>
      <c r="D79" s="151"/>
      <c r="E79" s="151"/>
      <c r="F79" s="151"/>
      <c r="G79" s="151"/>
      <c r="H79" s="151"/>
      <c r="I79" s="151"/>
      <c r="J79" s="151"/>
      <c r="K79" s="151"/>
    </row>
    <row r="80" spans="1:11" s="50" customFormat="1" ht="39" customHeight="1">
      <c r="A80" s="38">
        <f>A77+1</f>
        <v>53</v>
      </c>
      <c r="B80" s="72" t="s">
        <v>372</v>
      </c>
      <c r="C80" s="51" t="s">
        <v>335</v>
      </c>
      <c r="D80" s="51" t="s">
        <v>97</v>
      </c>
      <c r="E80" s="147" t="s">
        <v>355</v>
      </c>
      <c r="F80" s="17">
        <v>5</v>
      </c>
      <c r="G80" s="17">
        <v>3.97</v>
      </c>
      <c r="H80" s="51" t="s">
        <v>391</v>
      </c>
      <c r="I80" s="17" t="s">
        <v>338</v>
      </c>
      <c r="J80" s="51"/>
      <c r="K80" s="17"/>
    </row>
    <row r="81" spans="1:11" s="50" customFormat="1" ht="39" customHeight="1">
      <c r="A81" s="38">
        <f aca="true" t="shared" si="2" ref="A81:A90">A80+1</f>
        <v>54</v>
      </c>
      <c r="B81" s="71" t="s">
        <v>354</v>
      </c>
      <c r="C81" s="51" t="s">
        <v>336</v>
      </c>
      <c r="D81" s="51" t="s">
        <v>98</v>
      </c>
      <c r="E81" s="148"/>
      <c r="F81" s="17">
        <v>5</v>
      </c>
      <c r="G81" s="17">
        <v>4.12</v>
      </c>
      <c r="H81" s="51" t="s">
        <v>392</v>
      </c>
      <c r="I81" s="17" t="s">
        <v>339</v>
      </c>
      <c r="J81" s="51"/>
      <c r="K81" s="17"/>
    </row>
    <row r="82" spans="1:11" s="50" customFormat="1" ht="31.5" customHeight="1">
      <c r="A82" s="38">
        <f t="shared" si="2"/>
        <v>55</v>
      </c>
      <c r="B82" s="71" t="s">
        <v>354</v>
      </c>
      <c r="C82" s="51" t="s">
        <v>326</v>
      </c>
      <c r="D82" s="51" t="s">
        <v>99</v>
      </c>
      <c r="E82" s="148"/>
      <c r="F82" s="17">
        <v>5</v>
      </c>
      <c r="G82" s="17">
        <v>2.52</v>
      </c>
      <c r="H82" s="51" t="s">
        <v>392</v>
      </c>
      <c r="I82" s="17" t="s">
        <v>340</v>
      </c>
      <c r="J82" s="51"/>
      <c r="K82" s="17"/>
    </row>
    <row r="83" spans="1:11" s="50" customFormat="1" ht="33.75" customHeight="1">
      <c r="A83" s="38">
        <f t="shared" si="2"/>
        <v>56</v>
      </c>
      <c r="B83" s="71" t="s">
        <v>354</v>
      </c>
      <c r="C83" s="51" t="s">
        <v>327</v>
      </c>
      <c r="D83" s="51" t="s">
        <v>100</v>
      </c>
      <c r="E83" s="148"/>
      <c r="F83" s="17">
        <v>5</v>
      </c>
      <c r="G83" s="17">
        <v>2.01</v>
      </c>
      <c r="H83" s="51" t="s">
        <v>393</v>
      </c>
      <c r="I83" s="17" t="s">
        <v>415</v>
      </c>
      <c r="J83" s="51"/>
      <c r="K83" s="17"/>
    </row>
    <row r="84" spans="1:11" s="50" customFormat="1" ht="39" customHeight="1">
      <c r="A84" s="38">
        <f t="shared" si="2"/>
        <v>57</v>
      </c>
      <c r="B84" s="71" t="s">
        <v>354</v>
      </c>
      <c r="C84" s="51" t="s">
        <v>328</v>
      </c>
      <c r="D84" s="51" t="s">
        <v>101</v>
      </c>
      <c r="E84" s="148"/>
      <c r="F84" s="17">
        <v>5</v>
      </c>
      <c r="G84" s="17">
        <v>1.16</v>
      </c>
      <c r="H84" s="51" t="s">
        <v>394</v>
      </c>
      <c r="I84" s="17" t="s">
        <v>341</v>
      </c>
      <c r="J84" s="51"/>
      <c r="K84" s="17"/>
    </row>
    <row r="85" spans="1:11" s="50" customFormat="1" ht="39" customHeight="1">
      <c r="A85" s="38">
        <f t="shared" si="2"/>
        <v>58</v>
      </c>
      <c r="B85" s="71" t="s">
        <v>354</v>
      </c>
      <c r="C85" s="51" t="s">
        <v>329</v>
      </c>
      <c r="D85" s="51" t="s">
        <v>102</v>
      </c>
      <c r="E85" s="148"/>
      <c r="F85" s="17">
        <v>5</v>
      </c>
      <c r="G85" s="17">
        <v>3.79</v>
      </c>
      <c r="H85" s="51" t="s">
        <v>395</v>
      </c>
      <c r="I85" s="17" t="s">
        <v>416</v>
      </c>
      <c r="J85" s="51"/>
      <c r="K85" s="17"/>
    </row>
    <row r="86" spans="1:11" s="50" customFormat="1" ht="39" customHeight="1">
      <c r="A86" s="38">
        <f t="shared" si="2"/>
        <v>59</v>
      </c>
      <c r="B86" s="71" t="s">
        <v>354</v>
      </c>
      <c r="C86" s="51" t="s">
        <v>330</v>
      </c>
      <c r="D86" s="51" t="s">
        <v>103</v>
      </c>
      <c r="E86" s="148"/>
      <c r="F86" s="17">
        <v>5</v>
      </c>
      <c r="G86" s="17">
        <v>3.4</v>
      </c>
      <c r="H86" s="51" t="s">
        <v>396</v>
      </c>
      <c r="I86" s="17" t="s">
        <v>342</v>
      </c>
      <c r="J86" s="51"/>
      <c r="K86" s="17"/>
    </row>
    <row r="87" spans="1:11" s="50" customFormat="1" ht="33" customHeight="1">
      <c r="A87" s="38">
        <f t="shared" si="2"/>
        <v>60</v>
      </c>
      <c r="B87" s="71" t="s">
        <v>354</v>
      </c>
      <c r="C87" s="51" t="s">
        <v>331</v>
      </c>
      <c r="D87" s="51" t="s">
        <v>104</v>
      </c>
      <c r="E87" s="148"/>
      <c r="F87" s="17">
        <v>5</v>
      </c>
      <c r="G87" s="17">
        <v>3.51</v>
      </c>
      <c r="H87" s="51" t="s">
        <v>337</v>
      </c>
      <c r="I87" s="17" t="s">
        <v>399</v>
      </c>
      <c r="J87" s="51"/>
      <c r="K87" s="17"/>
    </row>
    <row r="88" spans="1:11" s="50" customFormat="1" ht="39" customHeight="1">
      <c r="A88" s="38">
        <f t="shared" si="2"/>
        <v>61</v>
      </c>
      <c r="B88" s="71" t="s">
        <v>354</v>
      </c>
      <c r="C88" s="51" t="s">
        <v>332</v>
      </c>
      <c r="D88" s="51" t="s">
        <v>105</v>
      </c>
      <c r="E88" s="148"/>
      <c r="F88" s="17">
        <v>5</v>
      </c>
      <c r="G88" s="17">
        <v>4.33</v>
      </c>
      <c r="H88" s="51" t="s">
        <v>395</v>
      </c>
      <c r="I88" s="76" t="s">
        <v>400</v>
      </c>
      <c r="J88" s="51"/>
      <c r="K88" s="17"/>
    </row>
    <row r="89" spans="1:11" s="50" customFormat="1" ht="23.25" customHeight="1">
      <c r="A89" s="38">
        <f t="shared" si="2"/>
        <v>62</v>
      </c>
      <c r="B89" s="71" t="s">
        <v>354</v>
      </c>
      <c r="C89" s="51" t="s">
        <v>333</v>
      </c>
      <c r="D89" s="51" t="s">
        <v>106</v>
      </c>
      <c r="E89" s="148"/>
      <c r="F89" s="17">
        <v>5</v>
      </c>
      <c r="G89" s="17">
        <v>3.65</v>
      </c>
      <c r="H89" s="51" t="s">
        <v>397</v>
      </c>
      <c r="I89" s="76" t="s">
        <v>401</v>
      </c>
      <c r="J89" s="51"/>
      <c r="K89" s="17"/>
    </row>
    <row r="90" spans="1:11" s="50" customFormat="1" ht="31.5" customHeight="1">
      <c r="A90" s="38">
        <f t="shared" si="2"/>
        <v>63</v>
      </c>
      <c r="B90" s="71" t="s">
        <v>354</v>
      </c>
      <c r="C90" s="51" t="s">
        <v>334</v>
      </c>
      <c r="D90" s="51" t="s">
        <v>107</v>
      </c>
      <c r="E90" s="149"/>
      <c r="F90" s="17">
        <v>5</v>
      </c>
      <c r="G90" s="17">
        <v>4.36</v>
      </c>
      <c r="H90" s="51" t="s">
        <v>398</v>
      </c>
      <c r="I90" s="76" t="s">
        <v>401</v>
      </c>
      <c r="J90" s="51"/>
      <c r="K90" s="17"/>
    </row>
    <row r="91" spans="1:11" s="54" customFormat="1" ht="13.5">
      <c r="A91" s="47"/>
      <c r="B91" s="47"/>
      <c r="C91" s="47"/>
      <c r="D91" s="52" t="s">
        <v>37</v>
      </c>
      <c r="E91" s="49"/>
      <c r="F91" s="49">
        <f>SUM(F80:F90)</f>
        <v>55</v>
      </c>
      <c r="G91" s="49">
        <f>SUM(G80:G90)</f>
        <v>36.81999999999999</v>
      </c>
      <c r="H91" s="49"/>
      <c r="I91" s="49"/>
      <c r="J91" s="53"/>
      <c r="K91" s="49"/>
    </row>
    <row r="92" spans="1:11" s="50" customFormat="1" ht="13.5">
      <c r="A92" s="151" t="s">
        <v>35</v>
      </c>
      <c r="B92" s="151"/>
      <c r="C92" s="151"/>
      <c r="D92" s="151"/>
      <c r="E92" s="151"/>
      <c r="F92" s="151"/>
      <c r="G92" s="151"/>
      <c r="H92" s="151"/>
      <c r="I92" s="151"/>
      <c r="J92" s="151"/>
      <c r="K92" s="151"/>
    </row>
    <row r="93" spans="1:11" s="50" customFormat="1" ht="36.75" customHeight="1">
      <c r="A93" s="38">
        <f>A90+1</f>
        <v>64</v>
      </c>
      <c r="B93" s="72" t="s">
        <v>373</v>
      </c>
      <c r="C93" s="51" t="s">
        <v>348</v>
      </c>
      <c r="D93" s="51" t="s">
        <v>84</v>
      </c>
      <c r="E93" s="147" t="s">
        <v>355</v>
      </c>
      <c r="F93" s="17">
        <v>5</v>
      </c>
      <c r="G93" s="17">
        <v>2.85</v>
      </c>
      <c r="H93" s="51" t="s">
        <v>343</v>
      </c>
      <c r="I93" s="17" t="s">
        <v>344</v>
      </c>
      <c r="J93" s="51"/>
      <c r="K93" s="18"/>
    </row>
    <row r="94" spans="1:11" s="50" customFormat="1" ht="36.75" customHeight="1">
      <c r="A94" s="38">
        <f>A93+1</f>
        <v>65</v>
      </c>
      <c r="B94" s="71" t="s">
        <v>354</v>
      </c>
      <c r="C94" s="51" t="s">
        <v>349</v>
      </c>
      <c r="D94" s="51" t="s">
        <v>85</v>
      </c>
      <c r="E94" s="148"/>
      <c r="F94" s="17">
        <v>5</v>
      </c>
      <c r="G94" s="18">
        <v>4.29</v>
      </c>
      <c r="H94" s="51" t="s">
        <v>402</v>
      </c>
      <c r="I94" s="18" t="s">
        <v>345</v>
      </c>
      <c r="J94" s="51"/>
      <c r="K94" s="18"/>
    </row>
    <row r="95" spans="1:11" s="50" customFormat="1" ht="36.75" customHeight="1">
      <c r="A95" s="38">
        <f>A94+1</f>
        <v>66</v>
      </c>
      <c r="B95" s="71" t="s">
        <v>354</v>
      </c>
      <c r="C95" s="51" t="s">
        <v>350</v>
      </c>
      <c r="D95" s="51" t="s">
        <v>158</v>
      </c>
      <c r="E95" s="149"/>
      <c r="F95" s="17">
        <v>5</v>
      </c>
      <c r="G95" s="18">
        <v>4.63</v>
      </c>
      <c r="H95" s="51" t="s">
        <v>346</v>
      </c>
      <c r="I95" s="18" t="s">
        <v>347</v>
      </c>
      <c r="J95" s="51"/>
      <c r="K95" s="17"/>
    </row>
    <row r="96" spans="1:11" s="54" customFormat="1" ht="13.5">
      <c r="A96" s="47"/>
      <c r="B96" s="47"/>
      <c r="C96" s="47"/>
      <c r="D96" s="52" t="s">
        <v>37</v>
      </c>
      <c r="E96" s="49"/>
      <c r="F96" s="49">
        <f>SUM(F93:F95)</f>
        <v>15</v>
      </c>
      <c r="G96" s="49">
        <f>SUM(G93:G95)</f>
        <v>11.77</v>
      </c>
      <c r="H96" s="49"/>
      <c r="I96" s="49"/>
      <c r="J96" s="53"/>
      <c r="K96" s="49"/>
    </row>
    <row r="97" spans="1:11" s="50" customFormat="1" ht="13.5">
      <c r="A97" s="38"/>
      <c r="B97" s="38"/>
      <c r="C97" s="38"/>
      <c r="D97" s="52" t="s">
        <v>111</v>
      </c>
      <c r="E97" s="17"/>
      <c r="F97" s="49">
        <f>F9+F13+F21+F28+F34+F39+F46+F52+F57+F66+F78+F91+F96</f>
        <v>330</v>
      </c>
      <c r="G97" s="49">
        <f>G9+G13+G21+G28+G34+G39+G46+G52+G57+G66+G78+G91+G96</f>
        <v>260.11632</v>
      </c>
      <c r="H97" s="49"/>
      <c r="I97" s="49"/>
      <c r="J97" s="55"/>
      <c r="K97" s="17"/>
    </row>
    <row r="98" spans="1:11" ht="33" customHeight="1">
      <c r="A98" s="65"/>
      <c r="B98" s="65"/>
      <c r="C98" s="150" t="s">
        <v>420</v>
      </c>
      <c r="D98" s="150"/>
      <c r="E98" s="66"/>
      <c r="F98" s="67"/>
      <c r="G98" s="49">
        <f>G97*7/100</f>
        <v>18.208142399999996</v>
      </c>
      <c r="H98" s="68"/>
      <c r="I98" s="68"/>
      <c r="J98" s="68"/>
      <c r="K98" s="68"/>
    </row>
    <row r="99" spans="1:11" ht="15">
      <c r="A99" s="69"/>
      <c r="B99" s="69"/>
      <c r="C99" s="150" t="s">
        <v>421</v>
      </c>
      <c r="D99" s="150"/>
      <c r="E99" s="66"/>
      <c r="F99" s="67"/>
      <c r="G99" s="49">
        <f>G97+G98</f>
        <v>278.32446239999996</v>
      </c>
      <c r="H99" s="68"/>
      <c r="I99" s="68"/>
      <c r="J99" s="68"/>
      <c r="K99" s="68"/>
    </row>
  </sheetData>
  <sheetProtection/>
  <mergeCells count="37">
    <mergeCell ref="C2:C3"/>
    <mergeCell ref="E30:E33"/>
    <mergeCell ref="A47:K47"/>
    <mergeCell ref="D2:D3"/>
    <mergeCell ref="E2:E3"/>
    <mergeCell ref="H2:H3"/>
    <mergeCell ref="E11:E12"/>
    <mergeCell ref="A22:K22"/>
    <mergeCell ref="E6:E8"/>
    <mergeCell ref="A2:A3"/>
    <mergeCell ref="B2:B3"/>
    <mergeCell ref="A58:K58"/>
    <mergeCell ref="A67:K67"/>
    <mergeCell ref="E36:E38"/>
    <mergeCell ref="E41:E45"/>
    <mergeCell ref="E54:E56"/>
    <mergeCell ref="E59:E65"/>
    <mergeCell ref="A29:K29"/>
    <mergeCell ref="A35:K35"/>
    <mergeCell ref="E48:E51"/>
    <mergeCell ref="A1:K1"/>
    <mergeCell ref="A5:K5"/>
    <mergeCell ref="A40:K40"/>
    <mergeCell ref="A14:K14"/>
    <mergeCell ref="A53:K53"/>
    <mergeCell ref="A10:K10"/>
    <mergeCell ref="F2:G2"/>
    <mergeCell ref="I2:K2"/>
    <mergeCell ref="E15:E20"/>
    <mergeCell ref="E23:E27"/>
    <mergeCell ref="E68:E77"/>
    <mergeCell ref="C98:D98"/>
    <mergeCell ref="C99:D99"/>
    <mergeCell ref="E80:E90"/>
    <mergeCell ref="E93:E95"/>
    <mergeCell ref="A92:K92"/>
    <mergeCell ref="A79:K79"/>
  </mergeCells>
  <hyperlinks>
    <hyperlink ref="A99" r:id="rId1" display="\\107cw\f\261 SUB CENTERS\20-02-2010\progress report 6 schemes on 20-02-2010(Vi).xls"/>
  </hyperlinks>
  <printOptions/>
  <pageMargins left="1" right="0.5" top="0.75" bottom="0.75" header="0.3" footer="0.3"/>
  <pageSetup horizontalDpi="600" verticalDpi="600" orientation="landscape" paperSize="5" r:id="rId2"/>
  <headerFooter>
    <oddHeader>&amp;R&amp;P</oddHeader>
    <oddFooter>&amp;L&amp;6&amp;Z&amp;F&amp;R&amp;8NBSUs - Phase - I</oddFooter>
  </headerFooter>
  <rowBreaks count="5" manualBreakCount="5">
    <brk id="34" max="10" man="1"/>
    <brk id="52" max="10" man="1"/>
    <brk id="66" max="10" man="1"/>
    <brk id="78" max="10" man="1"/>
    <brk id="91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V41"/>
  <sheetViews>
    <sheetView view="pageBreakPreview" zoomScale="85" zoomScaleSheetLayoutView="85" zoomScalePageLayoutView="0" workbookViewId="0" topLeftCell="A1">
      <pane ySplit="5" topLeftCell="A6" activePane="bottomLeft" state="frozen"/>
      <selection pane="topLeft" activeCell="B3" sqref="B3:K36"/>
      <selection pane="bottomLeft" activeCell="I10" sqref="I10"/>
    </sheetView>
  </sheetViews>
  <sheetFormatPr defaultColWidth="9.140625" defaultRowHeight="12.75"/>
  <cols>
    <col min="1" max="1" width="6.28125" style="2" customWidth="1"/>
    <col min="2" max="2" width="8.140625" style="1" customWidth="1"/>
    <col min="3" max="3" width="10.00390625" style="2" customWidth="1"/>
    <col min="4" max="4" width="12.421875" style="2" customWidth="1"/>
    <col min="5" max="5" width="9.57421875" style="2" customWidth="1"/>
    <col min="6" max="6" width="11.7109375" style="2" customWidth="1"/>
    <col min="7" max="7" width="11.421875" style="2" customWidth="1"/>
    <col min="8" max="8" width="10.00390625" style="2" customWidth="1"/>
    <col min="9" max="10" width="9.7109375" style="2" customWidth="1"/>
    <col min="11" max="11" width="8.28125" style="2" customWidth="1"/>
    <col min="12" max="12" width="11.140625" style="2" customWidth="1"/>
    <col min="13" max="13" width="7.8515625" style="2" customWidth="1"/>
    <col min="14" max="14" width="10.8515625" style="2" customWidth="1"/>
    <col min="15" max="15" width="5.421875" style="2" customWidth="1"/>
    <col min="16" max="16" width="7.57421875" style="2" customWidth="1"/>
    <col min="17" max="17" width="9.140625" style="2" customWidth="1"/>
    <col min="18" max="18" width="9.28125" style="2" customWidth="1"/>
    <col min="19" max="16384" width="9.140625" style="1" customWidth="1"/>
  </cols>
  <sheetData>
    <row r="1" spans="1:18" ht="20.25" customHeight="1">
      <c r="A1" s="133" t="s">
        <v>163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</row>
    <row r="2" spans="1:18" ht="20.25" customHeight="1">
      <c r="A2" s="131" t="s">
        <v>149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</row>
    <row r="3" ht="3" customHeight="1"/>
    <row r="4" spans="1:18" s="14" customFormat="1" ht="25.5" customHeight="1">
      <c r="A4" s="134" t="s">
        <v>1</v>
      </c>
      <c r="B4" s="134" t="s">
        <v>2</v>
      </c>
      <c r="C4" s="145" t="s">
        <v>435</v>
      </c>
      <c r="D4" s="129" t="s">
        <v>436</v>
      </c>
      <c r="E4" s="130" t="s">
        <v>437</v>
      </c>
      <c r="F4" s="135" t="s">
        <v>438</v>
      </c>
      <c r="G4" s="136" t="s">
        <v>439</v>
      </c>
      <c r="H4" s="130"/>
      <c r="I4" s="130"/>
      <c r="J4" s="137"/>
      <c r="K4" s="138" t="s">
        <v>440</v>
      </c>
      <c r="L4" s="139" t="s">
        <v>441</v>
      </c>
      <c r="M4" s="140"/>
      <c r="N4" s="141"/>
      <c r="O4" s="143" t="s">
        <v>442</v>
      </c>
      <c r="P4" s="144"/>
      <c r="Q4" s="143" t="s">
        <v>443</v>
      </c>
      <c r="R4" s="144"/>
    </row>
    <row r="5" spans="1:18" s="14" customFormat="1" ht="53.25" customHeight="1">
      <c r="A5" s="134"/>
      <c r="B5" s="134"/>
      <c r="C5" s="146"/>
      <c r="D5" s="129"/>
      <c r="E5" s="130"/>
      <c r="F5" s="135"/>
      <c r="G5" s="88" t="s">
        <v>444</v>
      </c>
      <c r="H5" s="89" t="s">
        <v>445</v>
      </c>
      <c r="I5" s="89" t="s">
        <v>446</v>
      </c>
      <c r="J5" s="90" t="s">
        <v>447</v>
      </c>
      <c r="K5" s="138"/>
      <c r="L5" s="91" t="s">
        <v>114</v>
      </c>
      <c r="M5" s="13" t="s">
        <v>115</v>
      </c>
      <c r="N5" s="92" t="s">
        <v>113</v>
      </c>
      <c r="O5" s="93" t="s">
        <v>448</v>
      </c>
      <c r="P5" s="94" t="s">
        <v>449</v>
      </c>
      <c r="Q5" s="93" t="s">
        <v>450</v>
      </c>
      <c r="R5" s="94" t="s">
        <v>451</v>
      </c>
    </row>
    <row r="6" spans="1:18" s="14" customFormat="1" ht="12.75">
      <c r="A6" s="35">
        <v>1</v>
      </c>
      <c r="B6" s="35">
        <v>2</v>
      </c>
      <c r="C6" s="87">
        <v>3</v>
      </c>
      <c r="D6" s="83">
        <v>4</v>
      </c>
      <c r="E6" s="89">
        <v>5</v>
      </c>
      <c r="F6" s="84">
        <v>6</v>
      </c>
      <c r="G6" s="88">
        <v>7</v>
      </c>
      <c r="H6" s="89">
        <v>8</v>
      </c>
      <c r="I6" s="89">
        <v>9</v>
      </c>
      <c r="J6" s="90">
        <v>10</v>
      </c>
      <c r="K6" s="85">
        <v>11</v>
      </c>
      <c r="L6" s="91">
        <v>12</v>
      </c>
      <c r="M6" s="86">
        <v>13</v>
      </c>
      <c r="N6" s="92">
        <v>14</v>
      </c>
      <c r="O6" s="93">
        <v>15</v>
      </c>
      <c r="P6" s="94">
        <v>16</v>
      </c>
      <c r="Q6" s="93">
        <v>17</v>
      </c>
      <c r="R6" s="94">
        <v>18</v>
      </c>
    </row>
    <row r="7" spans="1:18" ht="22.5" customHeight="1">
      <c r="A7" s="3">
        <v>1</v>
      </c>
      <c r="B7" s="11" t="s">
        <v>359</v>
      </c>
      <c r="C7" s="5">
        <v>15</v>
      </c>
      <c r="D7" s="5">
        <f>'details P2'!G9</f>
        <v>13.03</v>
      </c>
      <c r="E7" s="5"/>
      <c r="F7" s="103">
        <v>3</v>
      </c>
      <c r="G7" s="110"/>
      <c r="H7" s="5"/>
      <c r="I7" s="5"/>
      <c r="J7" s="115">
        <f>G7+H7+I7</f>
        <v>0</v>
      </c>
      <c r="K7" s="117">
        <v>3</v>
      </c>
      <c r="L7" s="40">
        <v>3</v>
      </c>
      <c r="M7" s="5"/>
      <c r="N7" s="100"/>
      <c r="O7" s="40">
        <v>3</v>
      </c>
      <c r="P7" s="100"/>
      <c r="Q7" s="40">
        <v>3</v>
      </c>
      <c r="R7" s="100"/>
    </row>
    <row r="8" spans="1:18" ht="22.5" customHeight="1">
      <c r="A8" s="3">
        <f>A7+1</f>
        <v>2</v>
      </c>
      <c r="B8" s="11" t="s">
        <v>418</v>
      </c>
      <c r="C8" s="5">
        <v>5</v>
      </c>
      <c r="D8" s="5">
        <f>'details P2'!G11</f>
        <v>4.86</v>
      </c>
      <c r="E8" s="5"/>
      <c r="F8" s="103">
        <v>1</v>
      </c>
      <c r="G8" s="110"/>
      <c r="H8" s="5"/>
      <c r="I8" s="5"/>
      <c r="J8" s="115">
        <f aca="true" t="shared" si="0" ref="J8:J18">G8+H8+I8</f>
        <v>0</v>
      </c>
      <c r="K8" s="117">
        <v>1</v>
      </c>
      <c r="L8" s="40">
        <v>1</v>
      </c>
      <c r="M8" s="5"/>
      <c r="N8" s="100"/>
      <c r="O8" s="40">
        <v>1</v>
      </c>
      <c r="P8" s="100"/>
      <c r="Q8" s="40">
        <v>1</v>
      </c>
      <c r="R8" s="100"/>
    </row>
    <row r="9" spans="1:18" ht="22.5" customHeight="1">
      <c r="A9" s="3">
        <f aca="true" t="shared" si="1" ref="A9:A18">A8+1</f>
        <v>3</v>
      </c>
      <c r="B9" s="11" t="s">
        <v>363</v>
      </c>
      <c r="C9" s="5">
        <v>5</v>
      </c>
      <c r="D9" s="5">
        <f>'details P2'!G13</f>
        <v>3.87</v>
      </c>
      <c r="E9" s="5"/>
      <c r="F9" s="103">
        <v>1</v>
      </c>
      <c r="G9" s="110"/>
      <c r="H9" s="5"/>
      <c r="I9" s="5"/>
      <c r="J9" s="115">
        <f t="shared" si="0"/>
        <v>0</v>
      </c>
      <c r="K9" s="117">
        <v>1</v>
      </c>
      <c r="L9" s="40">
        <v>1</v>
      </c>
      <c r="M9" s="5"/>
      <c r="N9" s="100"/>
      <c r="O9" s="40">
        <v>1</v>
      </c>
      <c r="P9" s="100"/>
      <c r="Q9" s="40">
        <v>1</v>
      </c>
      <c r="R9" s="100"/>
    </row>
    <row r="10" spans="1:18" ht="22.5" customHeight="1">
      <c r="A10" s="3">
        <f t="shared" si="1"/>
        <v>4</v>
      </c>
      <c r="B10" s="11" t="s">
        <v>364</v>
      </c>
      <c r="C10" s="5">
        <v>10</v>
      </c>
      <c r="D10" s="5">
        <f>'details P2'!G17</f>
        <v>9.31</v>
      </c>
      <c r="E10" s="5"/>
      <c r="F10" s="103">
        <v>2</v>
      </c>
      <c r="G10" s="110"/>
      <c r="H10" s="5"/>
      <c r="I10" s="5"/>
      <c r="J10" s="115">
        <f t="shared" si="0"/>
        <v>0</v>
      </c>
      <c r="K10" s="117">
        <v>2</v>
      </c>
      <c r="L10" s="40">
        <v>2</v>
      </c>
      <c r="M10" s="5"/>
      <c r="N10" s="100"/>
      <c r="O10" s="40">
        <v>2</v>
      </c>
      <c r="P10" s="100"/>
      <c r="Q10" s="40">
        <v>2</v>
      </c>
      <c r="R10" s="100"/>
    </row>
    <row r="11" spans="1:18" ht="22.5" customHeight="1">
      <c r="A11" s="3">
        <f t="shared" si="1"/>
        <v>5</v>
      </c>
      <c r="B11" s="11" t="s">
        <v>365</v>
      </c>
      <c r="C11" s="5">
        <v>20</v>
      </c>
      <c r="D11" s="5">
        <f>'details P2'!G23</f>
        <v>16.160000000000004</v>
      </c>
      <c r="E11" s="5"/>
      <c r="F11" s="103">
        <v>4</v>
      </c>
      <c r="G11" s="110"/>
      <c r="H11" s="5"/>
      <c r="I11" s="5"/>
      <c r="J11" s="115">
        <f t="shared" si="0"/>
        <v>0</v>
      </c>
      <c r="K11" s="117">
        <v>4</v>
      </c>
      <c r="L11" s="40">
        <v>4</v>
      </c>
      <c r="M11" s="5"/>
      <c r="N11" s="100"/>
      <c r="O11" s="40">
        <v>4</v>
      </c>
      <c r="P11" s="100"/>
      <c r="Q11" s="40">
        <v>4</v>
      </c>
      <c r="R11" s="100"/>
    </row>
    <row r="12" spans="1:18" ht="22.5" customHeight="1">
      <c r="A12" s="3">
        <f t="shared" si="1"/>
        <v>6</v>
      </c>
      <c r="B12" s="11" t="s">
        <v>419</v>
      </c>
      <c r="C12" s="5">
        <v>20</v>
      </c>
      <c r="D12" s="5">
        <f>'details P2'!G29</f>
        <v>14.23</v>
      </c>
      <c r="E12" s="5"/>
      <c r="F12" s="103">
        <v>4</v>
      </c>
      <c r="G12" s="110"/>
      <c r="H12" s="5"/>
      <c r="I12" s="5"/>
      <c r="J12" s="115">
        <f t="shared" si="0"/>
        <v>0</v>
      </c>
      <c r="K12" s="117">
        <v>4</v>
      </c>
      <c r="L12" s="40">
        <v>4</v>
      </c>
      <c r="M12" s="5"/>
      <c r="N12" s="100"/>
      <c r="O12" s="40">
        <v>4</v>
      </c>
      <c r="P12" s="100"/>
      <c r="Q12" s="40">
        <v>4</v>
      </c>
      <c r="R12" s="100"/>
    </row>
    <row r="13" spans="1:18" ht="22.5" customHeight="1">
      <c r="A13" s="3">
        <f t="shared" si="1"/>
        <v>7</v>
      </c>
      <c r="B13" s="11" t="s">
        <v>367</v>
      </c>
      <c r="C13" s="5">
        <v>15</v>
      </c>
      <c r="D13" s="5">
        <f>'details P2'!G34</f>
        <v>13.96</v>
      </c>
      <c r="E13" s="5"/>
      <c r="F13" s="103">
        <v>3</v>
      </c>
      <c r="G13" s="110"/>
      <c r="H13" s="5"/>
      <c r="I13" s="5"/>
      <c r="J13" s="115">
        <f t="shared" si="0"/>
        <v>0</v>
      </c>
      <c r="K13" s="117">
        <v>3</v>
      </c>
      <c r="L13" s="40">
        <v>3</v>
      </c>
      <c r="M13" s="5"/>
      <c r="N13" s="100"/>
      <c r="O13" s="40">
        <v>3</v>
      </c>
      <c r="P13" s="100"/>
      <c r="Q13" s="40">
        <v>3</v>
      </c>
      <c r="R13" s="100"/>
    </row>
    <row r="14" spans="1:18" ht="22.5" customHeight="1">
      <c r="A14" s="3">
        <f t="shared" si="1"/>
        <v>8</v>
      </c>
      <c r="B14" s="11" t="s">
        <v>368</v>
      </c>
      <c r="C14" s="5">
        <v>15</v>
      </c>
      <c r="D14" s="5">
        <f>'details P2'!G39</f>
        <v>4.38</v>
      </c>
      <c r="E14" s="5">
        <f>'details P2'!F38</f>
        <v>5</v>
      </c>
      <c r="F14" s="103">
        <v>3</v>
      </c>
      <c r="G14" s="40">
        <v>1</v>
      </c>
      <c r="H14" s="12"/>
      <c r="I14" s="5"/>
      <c r="J14" s="115">
        <f t="shared" si="0"/>
        <v>1</v>
      </c>
      <c r="K14" s="117">
        <v>2</v>
      </c>
      <c r="L14" s="40">
        <v>1</v>
      </c>
      <c r="M14" s="113">
        <v>1</v>
      </c>
      <c r="N14" s="100"/>
      <c r="O14" s="40">
        <v>1</v>
      </c>
      <c r="P14" s="115">
        <v>1</v>
      </c>
      <c r="Q14" s="114">
        <v>1</v>
      </c>
      <c r="R14" s="115">
        <v>1</v>
      </c>
    </row>
    <row r="15" spans="1:18" ht="22.5" customHeight="1">
      <c r="A15" s="3">
        <f t="shared" si="1"/>
        <v>9</v>
      </c>
      <c r="B15" s="11" t="s">
        <v>369</v>
      </c>
      <c r="C15" s="5">
        <v>5</v>
      </c>
      <c r="D15" s="5">
        <f>'details P2'!G41</f>
        <v>4.58</v>
      </c>
      <c r="E15" s="5"/>
      <c r="F15" s="103">
        <v>1</v>
      </c>
      <c r="G15" s="110"/>
      <c r="H15" s="5"/>
      <c r="I15" s="5"/>
      <c r="J15" s="115">
        <f t="shared" si="0"/>
        <v>0</v>
      </c>
      <c r="K15" s="117">
        <v>1</v>
      </c>
      <c r="L15" s="40">
        <v>1</v>
      </c>
      <c r="M15" s="5"/>
      <c r="N15" s="100"/>
      <c r="O15" s="40">
        <v>1</v>
      </c>
      <c r="P15" s="100"/>
      <c r="Q15" s="40">
        <v>1</v>
      </c>
      <c r="R15" s="100"/>
    </row>
    <row r="16" spans="1:18" ht="22.5" customHeight="1">
      <c r="A16" s="3">
        <f t="shared" si="1"/>
        <v>10</v>
      </c>
      <c r="B16" s="16" t="s">
        <v>370</v>
      </c>
      <c r="C16" s="5">
        <v>25</v>
      </c>
      <c r="D16" s="5">
        <f>'details P2'!G48</f>
        <v>21.13</v>
      </c>
      <c r="E16" s="5"/>
      <c r="F16" s="104">
        <v>5</v>
      </c>
      <c r="G16" s="110"/>
      <c r="H16" s="5"/>
      <c r="I16" s="5"/>
      <c r="J16" s="115">
        <f t="shared" si="0"/>
        <v>0</v>
      </c>
      <c r="K16" s="117">
        <v>5</v>
      </c>
      <c r="L16" s="40">
        <v>5</v>
      </c>
      <c r="M16" s="5"/>
      <c r="N16" s="100"/>
      <c r="O16" s="40">
        <v>5</v>
      </c>
      <c r="P16" s="100"/>
      <c r="Q16" s="40">
        <v>5</v>
      </c>
      <c r="R16" s="100"/>
    </row>
    <row r="17" spans="1:18" ht="22.5" customHeight="1">
      <c r="A17" s="3">
        <f t="shared" si="1"/>
        <v>11</v>
      </c>
      <c r="B17" s="11" t="s">
        <v>371</v>
      </c>
      <c r="C17" s="5">
        <v>5</v>
      </c>
      <c r="D17" s="5">
        <f>'details P2'!G50</f>
        <v>0</v>
      </c>
      <c r="E17" s="5"/>
      <c r="F17" s="103">
        <v>1</v>
      </c>
      <c r="G17" s="110"/>
      <c r="H17" s="5"/>
      <c r="I17" s="5"/>
      <c r="J17" s="115">
        <f t="shared" si="0"/>
        <v>0</v>
      </c>
      <c r="K17" s="117">
        <v>1</v>
      </c>
      <c r="L17" s="40">
        <v>1</v>
      </c>
      <c r="M17" s="5"/>
      <c r="N17" s="100"/>
      <c r="O17" s="40">
        <v>1</v>
      </c>
      <c r="P17" s="100"/>
      <c r="Q17" s="40">
        <v>1</v>
      </c>
      <c r="R17" s="100"/>
    </row>
    <row r="18" spans="1:18" ht="22.5" customHeight="1">
      <c r="A18" s="3">
        <f t="shared" si="1"/>
        <v>12</v>
      </c>
      <c r="B18" s="11" t="s">
        <v>373</v>
      </c>
      <c r="C18" s="5">
        <v>5</v>
      </c>
      <c r="D18" s="5">
        <f>'details P2'!G52</f>
        <v>4.67</v>
      </c>
      <c r="E18" s="5"/>
      <c r="F18" s="103">
        <v>1</v>
      </c>
      <c r="G18" s="110"/>
      <c r="H18" s="5"/>
      <c r="I18" s="5"/>
      <c r="J18" s="115">
        <f t="shared" si="0"/>
        <v>0</v>
      </c>
      <c r="K18" s="117">
        <v>1</v>
      </c>
      <c r="L18" s="40">
        <v>1</v>
      </c>
      <c r="M18" s="5"/>
      <c r="N18" s="100"/>
      <c r="O18" s="40">
        <v>1</v>
      </c>
      <c r="P18" s="100"/>
      <c r="Q18" s="40">
        <v>1</v>
      </c>
      <c r="R18" s="100"/>
    </row>
    <row r="19" spans="1:18" ht="41.25">
      <c r="A19" s="6"/>
      <c r="B19" s="10" t="s">
        <v>38</v>
      </c>
      <c r="C19" s="7">
        <f aca="true" t="shared" si="2" ref="C19:K19">SUM(C7:C18)</f>
        <v>145</v>
      </c>
      <c r="D19" s="7">
        <f t="shared" si="2"/>
        <v>110.18</v>
      </c>
      <c r="E19" s="7">
        <f t="shared" si="2"/>
        <v>5</v>
      </c>
      <c r="F19" s="36">
        <f t="shared" si="2"/>
        <v>29</v>
      </c>
      <c r="G19" s="42">
        <f t="shared" si="2"/>
        <v>1</v>
      </c>
      <c r="H19" s="6">
        <f t="shared" si="2"/>
        <v>0</v>
      </c>
      <c r="I19" s="6">
        <f t="shared" si="2"/>
        <v>0</v>
      </c>
      <c r="J19" s="118">
        <f t="shared" si="2"/>
        <v>1</v>
      </c>
      <c r="K19" s="109">
        <f t="shared" si="2"/>
        <v>28</v>
      </c>
      <c r="L19" s="42">
        <f aca="true" t="shared" si="3" ref="L19:R19">SUM(L7:L18)</f>
        <v>27</v>
      </c>
      <c r="M19" s="34">
        <f t="shared" si="3"/>
        <v>1</v>
      </c>
      <c r="N19" s="116">
        <f t="shared" si="3"/>
        <v>0</v>
      </c>
      <c r="O19" s="42">
        <f t="shared" si="3"/>
        <v>27</v>
      </c>
      <c r="P19" s="116">
        <f t="shared" si="3"/>
        <v>1</v>
      </c>
      <c r="Q19" s="42">
        <f t="shared" si="3"/>
        <v>27</v>
      </c>
      <c r="R19" s="116">
        <f t="shared" si="3"/>
        <v>1</v>
      </c>
    </row>
    <row r="41" ht="13.5">
      <c r="V41" s="1" t="s">
        <v>422</v>
      </c>
    </row>
  </sheetData>
  <sheetProtection/>
  <mergeCells count="13">
    <mergeCell ref="O4:P4"/>
    <mergeCell ref="Q4:R4"/>
    <mergeCell ref="C4:C5"/>
    <mergeCell ref="D4:D5"/>
    <mergeCell ref="E4:E5"/>
    <mergeCell ref="F4:F5"/>
    <mergeCell ref="A2:R2"/>
    <mergeCell ref="A1:R1"/>
    <mergeCell ref="A4:A5"/>
    <mergeCell ref="B4:B5"/>
    <mergeCell ref="G4:J4"/>
    <mergeCell ref="K4:K5"/>
    <mergeCell ref="L4:N4"/>
  </mergeCells>
  <printOptions horizontalCentered="1"/>
  <pageMargins left="0.7874015748031497" right="0.2362204724409449" top="0.7480314960629921" bottom="0.7480314960629921" header="0.31496062992125984" footer="0.31496062992125984"/>
  <pageSetup horizontalDpi="600" verticalDpi="600" orientation="landscape" paperSize="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58"/>
  <sheetViews>
    <sheetView tabSelected="1" view="pageBreakPreview" zoomScale="55" zoomScaleSheetLayoutView="55" zoomScalePageLayoutView="0" workbookViewId="0" topLeftCell="A1">
      <selection activeCell="A30" sqref="A30:K30"/>
    </sheetView>
  </sheetViews>
  <sheetFormatPr defaultColWidth="9.140625" defaultRowHeight="33.75" customHeight="1"/>
  <cols>
    <col min="1" max="1" width="7.28125" style="48" customWidth="1"/>
    <col min="2" max="2" width="10.57421875" style="48" customWidth="1"/>
    <col min="3" max="3" width="15.57421875" style="48" customWidth="1"/>
    <col min="4" max="4" width="18.57421875" style="44" customWidth="1"/>
    <col min="5" max="5" width="13.00390625" style="56" customWidth="1"/>
    <col min="6" max="6" width="18.140625" style="56" customWidth="1"/>
    <col min="7" max="7" width="14.421875" style="57" customWidth="1"/>
    <col min="8" max="8" width="20.140625" style="57" customWidth="1"/>
    <col min="9" max="9" width="13.421875" style="57" customWidth="1"/>
    <col min="10" max="10" width="21.57421875" style="44" customWidth="1"/>
    <col min="11" max="11" width="11.28125" style="56" customWidth="1"/>
    <col min="12" max="13" width="9.140625" style="44" customWidth="1"/>
    <col min="14" max="14" width="25.421875" style="44" customWidth="1"/>
    <col min="15" max="16384" width="9.140625" style="44" customWidth="1"/>
  </cols>
  <sheetData>
    <row r="1" spans="1:11" s="59" customFormat="1" ht="33.75" customHeight="1">
      <c r="A1" s="152" t="s">
        <v>116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</row>
    <row r="2" spans="1:11" s="59" customFormat="1" ht="33.75" customHeight="1">
      <c r="A2" s="158" t="s">
        <v>164</v>
      </c>
      <c r="B2" s="158" t="s">
        <v>165</v>
      </c>
      <c r="C2" s="158" t="s">
        <v>166</v>
      </c>
      <c r="D2" s="158" t="s">
        <v>167</v>
      </c>
      <c r="E2" s="158" t="s">
        <v>168</v>
      </c>
      <c r="F2" s="160" t="s">
        <v>169</v>
      </c>
      <c r="G2" s="162"/>
      <c r="H2" s="158" t="s">
        <v>170</v>
      </c>
      <c r="I2" s="160" t="s">
        <v>171</v>
      </c>
      <c r="J2" s="161"/>
      <c r="K2" s="162"/>
    </row>
    <row r="3" spans="1:11" s="61" customFormat="1" ht="33.75" customHeight="1">
      <c r="A3" s="159"/>
      <c r="B3" s="159"/>
      <c r="C3" s="159"/>
      <c r="D3" s="159"/>
      <c r="E3" s="159"/>
      <c r="F3" s="60" t="s">
        <v>430</v>
      </c>
      <c r="G3" s="60" t="s">
        <v>172</v>
      </c>
      <c r="H3" s="159"/>
      <c r="I3" s="60" t="s">
        <v>173</v>
      </c>
      <c r="J3" s="60" t="s">
        <v>174</v>
      </c>
      <c r="K3" s="60" t="s">
        <v>175</v>
      </c>
    </row>
    <row r="4" spans="1:11" s="59" customFormat="1" ht="33.75" customHeight="1">
      <c r="A4" s="62">
        <v>1</v>
      </c>
      <c r="B4" s="62">
        <v>2</v>
      </c>
      <c r="C4" s="62">
        <v>3</v>
      </c>
      <c r="D4" s="62">
        <v>4</v>
      </c>
      <c r="E4" s="62">
        <v>5</v>
      </c>
      <c r="F4" s="62">
        <v>6</v>
      </c>
      <c r="G4" s="62">
        <v>7</v>
      </c>
      <c r="H4" s="62">
        <v>8</v>
      </c>
      <c r="I4" s="62">
        <v>9</v>
      </c>
      <c r="J4" s="62">
        <v>10</v>
      </c>
      <c r="K4" s="62">
        <v>11</v>
      </c>
    </row>
    <row r="5" spans="1:11" s="43" customFormat="1" ht="33.75" customHeight="1">
      <c r="A5" s="151" t="s">
        <v>24</v>
      </c>
      <c r="B5" s="151"/>
      <c r="C5" s="151"/>
      <c r="D5" s="151"/>
      <c r="E5" s="151"/>
      <c r="F5" s="151"/>
      <c r="G5" s="151"/>
      <c r="H5" s="151"/>
      <c r="I5" s="151"/>
      <c r="J5" s="151"/>
      <c r="K5" s="151"/>
    </row>
    <row r="6" spans="1:12" s="43" customFormat="1" ht="33.75" customHeight="1">
      <c r="A6" s="38">
        <v>1</v>
      </c>
      <c r="B6" s="38" t="s">
        <v>359</v>
      </c>
      <c r="C6" s="51"/>
      <c r="D6" s="51" t="s">
        <v>118</v>
      </c>
      <c r="E6" s="147" t="s">
        <v>208</v>
      </c>
      <c r="F6" s="17">
        <v>5</v>
      </c>
      <c r="G6" s="17">
        <v>4.6</v>
      </c>
      <c r="H6" s="51" t="s">
        <v>405</v>
      </c>
      <c r="I6" s="17" t="s">
        <v>181</v>
      </c>
      <c r="J6" s="51"/>
      <c r="K6" s="18"/>
      <c r="L6" s="43">
        <f>G9+G11+G13+G17+G23+G29+G34+G39+G48+G50+G52</f>
        <v>105.60000000000001</v>
      </c>
    </row>
    <row r="7" spans="1:12" s="43" customFormat="1" ht="33.75" customHeight="1">
      <c r="A7" s="38">
        <f>A6+1</f>
        <v>2</v>
      </c>
      <c r="B7" s="38" t="s">
        <v>354</v>
      </c>
      <c r="C7" s="51" t="s">
        <v>179</v>
      </c>
      <c r="D7" s="51" t="s">
        <v>119</v>
      </c>
      <c r="E7" s="148"/>
      <c r="F7" s="17">
        <v>5</v>
      </c>
      <c r="G7" s="17">
        <v>4.08</v>
      </c>
      <c r="H7" s="51" t="s">
        <v>182</v>
      </c>
      <c r="I7" s="17" t="s">
        <v>183</v>
      </c>
      <c r="J7" s="51"/>
      <c r="K7" s="18"/>
      <c r="L7" s="43" t="e">
        <f>#REF!+#REF!+#REF!+#REF!+#REF!</f>
        <v>#REF!</v>
      </c>
    </row>
    <row r="8" spans="1:11" s="43" customFormat="1" ht="33.75" customHeight="1">
      <c r="A8" s="38">
        <f>A7+1</f>
        <v>3</v>
      </c>
      <c r="B8" s="38" t="s">
        <v>354</v>
      </c>
      <c r="C8" s="51" t="s">
        <v>180</v>
      </c>
      <c r="D8" s="51" t="s">
        <v>120</v>
      </c>
      <c r="E8" s="149"/>
      <c r="F8" s="17">
        <v>5</v>
      </c>
      <c r="G8" s="17">
        <v>4.35</v>
      </c>
      <c r="H8" s="51" t="s">
        <v>433</v>
      </c>
      <c r="I8" s="17" t="s">
        <v>184</v>
      </c>
      <c r="J8" s="51"/>
      <c r="K8" s="17"/>
    </row>
    <row r="9" spans="1:12" s="63" customFormat="1" ht="33.75" customHeight="1">
      <c r="A9" s="47"/>
      <c r="B9" s="47"/>
      <c r="C9" s="47"/>
      <c r="D9" s="52" t="s">
        <v>37</v>
      </c>
      <c r="E9" s="49"/>
      <c r="F9" s="49">
        <f>SUM(F6:F8)</f>
        <v>15</v>
      </c>
      <c r="G9" s="49">
        <f>SUM(G6:G8)</f>
        <v>13.03</v>
      </c>
      <c r="H9" s="49"/>
      <c r="I9" s="49"/>
      <c r="J9" s="52"/>
      <c r="K9" s="49"/>
      <c r="L9" s="63">
        <f>G9+G11+G13+G17+G23+G29+G34+G39+G48+G50+G52</f>
        <v>105.60000000000001</v>
      </c>
    </row>
    <row r="10" spans="1:12" s="43" customFormat="1" ht="33.75" customHeight="1">
      <c r="A10" s="151" t="s">
        <v>25</v>
      </c>
      <c r="B10" s="151"/>
      <c r="C10" s="151"/>
      <c r="D10" s="151"/>
      <c r="E10" s="151"/>
      <c r="F10" s="151"/>
      <c r="G10" s="151"/>
      <c r="H10" s="151"/>
      <c r="I10" s="151"/>
      <c r="J10" s="151"/>
      <c r="K10" s="151"/>
      <c r="L10" s="43" t="e">
        <f>#REF!+#REF!+#REF!+#REF!+#REF!</f>
        <v>#REF!</v>
      </c>
    </row>
    <row r="11" spans="1:11" s="64" customFormat="1" ht="33.75" customHeight="1">
      <c r="A11" s="38">
        <f>A8+1</f>
        <v>4</v>
      </c>
      <c r="B11" s="38" t="s">
        <v>418</v>
      </c>
      <c r="C11" s="38" t="s">
        <v>189</v>
      </c>
      <c r="D11" s="51" t="s">
        <v>122</v>
      </c>
      <c r="E11" s="17" t="s">
        <v>412</v>
      </c>
      <c r="F11" s="17">
        <v>5</v>
      </c>
      <c r="G11" s="17">
        <v>4.86</v>
      </c>
      <c r="H11" s="51" t="s">
        <v>406</v>
      </c>
      <c r="I11" s="17" t="s">
        <v>190</v>
      </c>
      <c r="J11" s="77"/>
      <c r="K11" s="17"/>
    </row>
    <row r="12" spans="1:11" s="43" customFormat="1" ht="33.75" customHeight="1">
      <c r="A12" s="163" t="s">
        <v>26</v>
      </c>
      <c r="B12" s="164"/>
      <c r="C12" s="164"/>
      <c r="D12" s="164"/>
      <c r="E12" s="164"/>
      <c r="F12" s="164"/>
      <c r="G12" s="164"/>
      <c r="H12" s="164"/>
      <c r="I12" s="164"/>
      <c r="J12" s="164"/>
      <c r="K12" s="165"/>
    </row>
    <row r="13" spans="1:12" s="43" customFormat="1" ht="33.75" customHeight="1">
      <c r="A13" s="38">
        <f>A11+1</f>
        <v>5</v>
      </c>
      <c r="B13" s="38" t="s">
        <v>363</v>
      </c>
      <c r="C13" s="38" t="s">
        <v>204</v>
      </c>
      <c r="D13" s="39" t="s">
        <v>123</v>
      </c>
      <c r="E13" s="17" t="s">
        <v>413</v>
      </c>
      <c r="F13" s="17">
        <v>5</v>
      </c>
      <c r="G13" s="17">
        <v>3.87</v>
      </c>
      <c r="H13" s="51" t="s">
        <v>432</v>
      </c>
      <c r="I13" s="17" t="s">
        <v>203</v>
      </c>
      <c r="J13" s="51"/>
      <c r="K13" s="78"/>
      <c r="L13" s="43">
        <f>G9+G11+G13+G17+G23+G29+G34+G39+G48+G50+G52+G41</f>
        <v>110.18</v>
      </c>
    </row>
    <row r="14" spans="1:12" s="43" customFormat="1" ht="21.75" customHeight="1">
      <c r="A14" s="154" t="s">
        <v>27</v>
      </c>
      <c r="B14" s="155"/>
      <c r="C14" s="155"/>
      <c r="D14" s="155"/>
      <c r="E14" s="155"/>
      <c r="F14" s="155"/>
      <c r="G14" s="155"/>
      <c r="H14" s="155"/>
      <c r="I14" s="155"/>
      <c r="J14" s="155"/>
      <c r="K14" s="156"/>
      <c r="L14" s="43" t="e">
        <f>#REF!+#REF!+#REF!+#REF!+#REF!</f>
        <v>#REF!</v>
      </c>
    </row>
    <row r="15" spans="1:11" s="43" customFormat="1" ht="33.75" customHeight="1">
      <c r="A15" s="38">
        <f>A13+1</f>
        <v>6</v>
      </c>
      <c r="B15" s="38" t="s">
        <v>364</v>
      </c>
      <c r="C15" s="51" t="s">
        <v>213</v>
      </c>
      <c r="D15" s="39" t="s">
        <v>124</v>
      </c>
      <c r="E15" s="147" t="s">
        <v>208</v>
      </c>
      <c r="F15" s="17">
        <v>5</v>
      </c>
      <c r="G15" s="17">
        <v>4.65</v>
      </c>
      <c r="H15" s="51" t="s">
        <v>207</v>
      </c>
      <c r="I15" s="17" t="s">
        <v>212</v>
      </c>
      <c r="J15" s="51"/>
      <c r="K15" s="17"/>
    </row>
    <row r="16" spans="1:11" s="43" customFormat="1" ht="33.75" customHeight="1">
      <c r="A16" s="38">
        <f>A15+1</f>
        <v>7</v>
      </c>
      <c r="B16" s="38" t="s">
        <v>354</v>
      </c>
      <c r="C16" s="51" t="s">
        <v>214</v>
      </c>
      <c r="D16" s="39" t="s">
        <v>125</v>
      </c>
      <c r="E16" s="149"/>
      <c r="F16" s="17">
        <v>5</v>
      </c>
      <c r="G16" s="17">
        <v>4.66</v>
      </c>
      <c r="H16" s="51" t="s">
        <v>380</v>
      </c>
      <c r="I16" s="17" t="s">
        <v>212</v>
      </c>
      <c r="J16" s="51"/>
      <c r="K16" s="17"/>
    </row>
    <row r="17" spans="1:11" s="63" customFormat="1" ht="13.5">
      <c r="A17" s="47"/>
      <c r="B17" s="47"/>
      <c r="C17" s="47"/>
      <c r="D17" s="52" t="s">
        <v>37</v>
      </c>
      <c r="E17" s="49"/>
      <c r="F17" s="49">
        <f>SUM(F15:F16)</f>
        <v>10</v>
      </c>
      <c r="G17" s="49">
        <f>SUM(G15:G16)</f>
        <v>9.31</v>
      </c>
      <c r="H17" s="49"/>
      <c r="I17" s="49"/>
      <c r="J17" s="52"/>
      <c r="K17" s="49"/>
    </row>
    <row r="18" spans="1:11" s="43" customFormat="1" ht="33.75" customHeight="1">
      <c r="A18" s="151" t="s">
        <v>28</v>
      </c>
      <c r="B18" s="151"/>
      <c r="C18" s="151"/>
      <c r="D18" s="151"/>
      <c r="E18" s="151"/>
      <c r="F18" s="151"/>
      <c r="G18" s="151"/>
      <c r="H18" s="151"/>
      <c r="I18" s="151"/>
      <c r="J18" s="151"/>
      <c r="K18" s="151"/>
    </row>
    <row r="19" spans="1:11" s="43" customFormat="1" ht="33.75" customHeight="1">
      <c r="A19" s="38">
        <f>A16+1</f>
        <v>8</v>
      </c>
      <c r="B19" s="38" t="s">
        <v>365</v>
      </c>
      <c r="C19" s="39" t="s">
        <v>224</v>
      </c>
      <c r="D19" s="39" t="s">
        <v>126</v>
      </c>
      <c r="E19" s="157" t="s">
        <v>208</v>
      </c>
      <c r="F19" s="17">
        <v>5</v>
      </c>
      <c r="G19" s="79">
        <v>4.65</v>
      </c>
      <c r="H19" s="39" t="s">
        <v>384</v>
      </c>
      <c r="I19" s="17" t="s">
        <v>225</v>
      </c>
      <c r="J19" s="39"/>
      <c r="K19" s="18"/>
    </row>
    <row r="20" spans="1:11" s="43" customFormat="1" ht="33.75" customHeight="1">
      <c r="A20" s="38">
        <f>A19+1</f>
        <v>9</v>
      </c>
      <c r="B20" s="38" t="s">
        <v>354</v>
      </c>
      <c r="C20" s="39" t="s">
        <v>227</v>
      </c>
      <c r="D20" s="39" t="s">
        <v>127</v>
      </c>
      <c r="E20" s="157"/>
      <c r="F20" s="17">
        <v>5</v>
      </c>
      <c r="G20" s="76">
        <v>3.7</v>
      </c>
      <c r="H20" s="39" t="s">
        <v>383</v>
      </c>
      <c r="I20" s="17" t="s">
        <v>226</v>
      </c>
      <c r="J20" s="39"/>
      <c r="K20" s="18"/>
    </row>
    <row r="21" spans="1:11" s="43" customFormat="1" ht="33.75" customHeight="1">
      <c r="A21" s="38">
        <f>A20+1</f>
        <v>10</v>
      </c>
      <c r="B21" s="38" t="s">
        <v>354</v>
      </c>
      <c r="C21" s="39" t="s">
        <v>229</v>
      </c>
      <c r="D21" s="39" t="s">
        <v>128</v>
      </c>
      <c r="E21" s="157"/>
      <c r="F21" s="17">
        <v>5</v>
      </c>
      <c r="G21" s="80">
        <v>4.46</v>
      </c>
      <c r="H21" s="39" t="s">
        <v>383</v>
      </c>
      <c r="I21" s="17" t="s">
        <v>228</v>
      </c>
      <c r="J21" s="39"/>
      <c r="K21" s="18"/>
    </row>
    <row r="22" spans="1:11" s="43" customFormat="1" ht="33.75" customHeight="1">
      <c r="A22" s="38">
        <f>A21+1</f>
        <v>11</v>
      </c>
      <c r="B22" s="38" t="s">
        <v>354</v>
      </c>
      <c r="C22" s="39" t="s">
        <v>411</v>
      </c>
      <c r="D22" s="39" t="s">
        <v>129</v>
      </c>
      <c r="E22" s="157"/>
      <c r="F22" s="17">
        <v>5</v>
      </c>
      <c r="G22" s="17">
        <v>3.35</v>
      </c>
      <c r="H22" s="39" t="s">
        <v>230</v>
      </c>
      <c r="I22" s="17" t="s">
        <v>226</v>
      </c>
      <c r="J22" s="39"/>
      <c r="K22" s="18"/>
    </row>
    <row r="23" spans="1:11" s="63" customFormat="1" ht="33.75" customHeight="1">
      <c r="A23" s="47"/>
      <c r="B23" s="47"/>
      <c r="C23" s="47"/>
      <c r="D23" s="52" t="s">
        <v>37</v>
      </c>
      <c r="E23" s="49"/>
      <c r="F23" s="49">
        <f>SUM(F19:F22)</f>
        <v>20</v>
      </c>
      <c r="G23" s="49">
        <f>SUM(G19:G22)</f>
        <v>16.160000000000004</v>
      </c>
      <c r="H23" s="49"/>
      <c r="I23" s="49"/>
      <c r="J23" s="52"/>
      <c r="K23" s="49"/>
    </row>
    <row r="24" spans="1:11" s="43" customFormat="1" ht="33.75" customHeight="1">
      <c r="A24" s="151" t="s">
        <v>29</v>
      </c>
      <c r="B24" s="151"/>
      <c r="C24" s="151"/>
      <c r="D24" s="151"/>
      <c r="E24" s="151"/>
      <c r="F24" s="151"/>
      <c r="G24" s="151"/>
      <c r="H24" s="151"/>
      <c r="I24" s="151"/>
      <c r="J24" s="151"/>
      <c r="K24" s="151"/>
    </row>
    <row r="25" spans="1:17" s="43" customFormat="1" ht="33.75" customHeight="1">
      <c r="A25" s="38">
        <f>A22+1</f>
        <v>12</v>
      </c>
      <c r="B25" s="38" t="s">
        <v>419</v>
      </c>
      <c r="C25" s="39" t="s">
        <v>235</v>
      </c>
      <c r="D25" s="39" t="s">
        <v>130</v>
      </c>
      <c r="E25" s="157" t="s">
        <v>208</v>
      </c>
      <c r="F25" s="17">
        <v>5</v>
      </c>
      <c r="G25" s="17">
        <v>2.89</v>
      </c>
      <c r="H25" s="39" t="s">
        <v>407</v>
      </c>
      <c r="I25" s="17" t="s">
        <v>428</v>
      </c>
      <c r="J25" s="39"/>
      <c r="K25" s="18"/>
      <c r="L25" s="63"/>
      <c r="M25" s="63"/>
      <c r="N25" s="63"/>
      <c r="O25" s="63"/>
      <c r="P25" s="63"/>
      <c r="Q25" s="63"/>
    </row>
    <row r="26" spans="1:11" s="43" customFormat="1" ht="33.75" customHeight="1">
      <c r="A26" s="38">
        <f>A25+1</f>
        <v>13</v>
      </c>
      <c r="B26" s="38" t="s">
        <v>354</v>
      </c>
      <c r="C26" s="39" t="s">
        <v>236</v>
      </c>
      <c r="D26" s="39" t="s">
        <v>131</v>
      </c>
      <c r="E26" s="157"/>
      <c r="F26" s="17">
        <v>5</v>
      </c>
      <c r="G26" s="17">
        <v>2.51</v>
      </c>
      <c r="H26" s="39" t="s">
        <v>408</v>
      </c>
      <c r="I26" s="17" t="s">
        <v>417</v>
      </c>
      <c r="J26" s="39"/>
      <c r="K26" s="18"/>
    </row>
    <row r="27" spans="1:11" s="43" customFormat="1" ht="33.75" customHeight="1">
      <c r="A27" s="38">
        <f>A26+1</f>
        <v>14</v>
      </c>
      <c r="B27" s="38" t="s">
        <v>354</v>
      </c>
      <c r="C27" s="39" t="s">
        <v>237</v>
      </c>
      <c r="D27" s="39" t="s">
        <v>132</v>
      </c>
      <c r="E27" s="157"/>
      <c r="F27" s="17">
        <v>5</v>
      </c>
      <c r="G27" s="17">
        <v>4.23</v>
      </c>
      <c r="H27" s="39" t="s">
        <v>409</v>
      </c>
      <c r="I27" s="17" t="s">
        <v>427</v>
      </c>
      <c r="J27" s="39"/>
      <c r="K27" s="18"/>
    </row>
    <row r="28" spans="1:11" s="43" customFormat="1" ht="33.75" customHeight="1">
      <c r="A28" s="38">
        <f>A27+1</f>
        <v>15</v>
      </c>
      <c r="B28" s="38" t="s">
        <v>354</v>
      </c>
      <c r="C28" s="39" t="s">
        <v>414</v>
      </c>
      <c r="D28" s="39" t="s">
        <v>133</v>
      </c>
      <c r="E28" s="157"/>
      <c r="F28" s="17">
        <v>5</v>
      </c>
      <c r="G28" s="17">
        <v>4.6</v>
      </c>
      <c r="H28" s="39" t="s">
        <v>238</v>
      </c>
      <c r="I28" s="17" t="s">
        <v>429</v>
      </c>
      <c r="J28" s="39"/>
      <c r="K28" s="18"/>
    </row>
    <row r="29" spans="1:17" s="63" customFormat="1" ht="33.75" customHeight="1">
      <c r="A29" s="47"/>
      <c r="B29" s="47"/>
      <c r="C29" s="47"/>
      <c r="D29" s="52" t="s">
        <v>37</v>
      </c>
      <c r="E29" s="49"/>
      <c r="F29" s="49">
        <f>SUM(F25:F28)</f>
        <v>20</v>
      </c>
      <c r="G29" s="49">
        <f>SUM(G25:G28)</f>
        <v>14.23</v>
      </c>
      <c r="H29" s="49"/>
      <c r="I29" s="49"/>
      <c r="J29" s="39"/>
      <c r="K29" s="49"/>
      <c r="L29" s="43"/>
      <c r="M29" s="43"/>
      <c r="N29" s="43"/>
      <c r="O29" s="43"/>
      <c r="P29" s="43"/>
      <c r="Q29" s="43"/>
    </row>
    <row r="30" spans="1:17" s="43" customFormat="1" ht="33.75" customHeight="1">
      <c r="A30" s="151" t="s">
        <v>30</v>
      </c>
      <c r="B30" s="151"/>
      <c r="C30" s="151"/>
      <c r="D30" s="151"/>
      <c r="E30" s="151"/>
      <c r="F30" s="151"/>
      <c r="G30" s="151"/>
      <c r="H30" s="151"/>
      <c r="I30" s="151"/>
      <c r="J30" s="151"/>
      <c r="K30" s="151"/>
      <c r="L30" s="63"/>
      <c r="M30" s="63"/>
      <c r="N30" s="63"/>
      <c r="O30" s="63"/>
      <c r="P30" s="63"/>
      <c r="Q30" s="63"/>
    </row>
    <row r="31" spans="1:13" s="43" customFormat="1" ht="33.75" customHeight="1">
      <c r="A31" s="38">
        <f>A28+1</f>
        <v>16</v>
      </c>
      <c r="B31" s="38" t="s">
        <v>367</v>
      </c>
      <c r="C31" s="39" t="s">
        <v>258</v>
      </c>
      <c r="D31" s="39" t="s">
        <v>134</v>
      </c>
      <c r="E31" s="157" t="s">
        <v>208</v>
      </c>
      <c r="F31" s="17">
        <v>5</v>
      </c>
      <c r="G31" s="17">
        <v>4.68</v>
      </c>
      <c r="H31" s="39" t="s">
        <v>252</v>
      </c>
      <c r="I31" s="17" t="s">
        <v>253</v>
      </c>
      <c r="J31" s="39"/>
      <c r="K31" s="17"/>
      <c r="M31" s="43" t="s">
        <v>422</v>
      </c>
    </row>
    <row r="32" spans="1:11" s="43" customFormat="1" ht="33.75" customHeight="1">
      <c r="A32" s="38">
        <f>A31+1</f>
        <v>17</v>
      </c>
      <c r="B32" s="38" t="s">
        <v>354</v>
      </c>
      <c r="C32" s="39" t="s">
        <v>259</v>
      </c>
      <c r="D32" s="39" t="s">
        <v>135</v>
      </c>
      <c r="E32" s="157"/>
      <c r="F32" s="17">
        <v>5</v>
      </c>
      <c r="G32" s="17">
        <v>4.67</v>
      </c>
      <c r="H32" s="39" t="s">
        <v>254</v>
      </c>
      <c r="I32" s="17" t="s">
        <v>255</v>
      </c>
      <c r="J32" s="39"/>
      <c r="K32" s="18"/>
    </row>
    <row r="33" spans="1:11" s="43" customFormat="1" ht="33.75" customHeight="1">
      <c r="A33" s="38">
        <f>A32+1</f>
        <v>18</v>
      </c>
      <c r="B33" s="38" t="s">
        <v>354</v>
      </c>
      <c r="C33" s="39" t="s">
        <v>260</v>
      </c>
      <c r="D33" s="39" t="s">
        <v>136</v>
      </c>
      <c r="E33" s="157"/>
      <c r="F33" s="17">
        <v>5</v>
      </c>
      <c r="G33" s="17">
        <v>4.61</v>
      </c>
      <c r="H33" s="39" t="s">
        <v>256</v>
      </c>
      <c r="I33" s="17" t="s">
        <v>257</v>
      </c>
      <c r="J33" s="39"/>
      <c r="K33" s="17"/>
    </row>
    <row r="34" spans="1:17" s="63" customFormat="1" ht="33.75" customHeight="1">
      <c r="A34" s="47"/>
      <c r="B34" s="47"/>
      <c r="C34" s="47"/>
      <c r="D34" s="52" t="s">
        <v>37</v>
      </c>
      <c r="E34" s="49"/>
      <c r="F34" s="49">
        <f>SUM(F31:F33)</f>
        <v>15</v>
      </c>
      <c r="G34" s="49">
        <f>SUM(G31:G33)</f>
        <v>13.96</v>
      </c>
      <c r="H34" s="49"/>
      <c r="I34" s="49"/>
      <c r="J34" s="52"/>
      <c r="K34" s="49"/>
      <c r="L34" s="43"/>
      <c r="M34" s="43"/>
      <c r="N34" s="43"/>
      <c r="O34" s="43"/>
      <c r="P34" s="43"/>
      <c r="Q34" s="43"/>
    </row>
    <row r="35" spans="1:11" s="43" customFormat="1" ht="24" customHeight="1">
      <c r="A35" s="151" t="s">
        <v>32</v>
      </c>
      <c r="B35" s="151"/>
      <c r="C35" s="151"/>
      <c r="D35" s="151"/>
      <c r="E35" s="151"/>
      <c r="F35" s="151"/>
      <c r="G35" s="151"/>
      <c r="H35" s="151"/>
      <c r="I35" s="151"/>
      <c r="J35" s="151"/>
      <c r="K35" s="151"/>
    </row>
    <row r="36" spans="1:11" s="43" customFormat="1" ht="110.25">
      <c r="A36" s="38">
        <f>A33+1</f>
        <v>19</v>
      </c>
      <c r="B36" s="38" t="s">
        <v>368</v>
      </c>
      <c r="C36" s="39" t="s">
        <v>269</v>
      </c>
      <c r="D36" s="39" t="s">
        <v>137</v>
      </c>
      <c r="E36" s="147" t="s">
        <v>208</v>
      </c>
      <c r="F36" s="17">
        <v>5</v>
      </c>
      <c r="G36" s="17" t="s">
        <v>162</v>
      </c>
      <c r="H36" s="39" t="s">
        <v>162</v>
      </c>
      <c r="I36" s="17" t="s">
        <v>162</v>
      </c>
      <c r="J36" s="82" t="s">
        <v>431</v>
      </c>
      <c r="K36" s="81"/>
    </row>
    <row r="37" spans="1:11" s="43" customFormat="1" ht="33.75" customHeight="1">
      <c r="A37" s="38">
        <f>A36+1</f>
        <v>20</v>
      </c>
      <c r="B37" s="38" t="s">
        <v>354</v>
      </c>
      <c r="C37" s="39" t="s">
        <v>270</v>
      </c>
      <c r="D37" s="39" t="s">
        <v>138</v>
      </c>
      <c r="E37" s="148"/>
      <c r="F37" s="17">
        <v>5</v>
      </c>
      <c r="G37" s="17">
        <v>4.38</v>
      </c>
      <c r="H37" s="39" t="s">
        <v>410</v>
      </c>
      <c r="I37" s="17" t="s">
        <v>268</v>
      </c>
      <c r="J37" s="39"/>
      <c r="K37" s="17"/>
    </row>
    <row r="38" spans="1:11" s="43" customFormat="1" ht="42.75" customHeight="1">
      <c r="A38" s="38">
        <f>A37+1</f>
        <v>21</v>
      </c>
      <c r="B38" s="38" t="s">
        <v>354</v>
      </c>
      <c r="C38" s="39" t="s">
        <v>271</v>
      </c>
      <c r="D38" s="39" t="s">
        <v>139</v>
      </c>
      <c r="E38" s="149"/>
      <c r="F38" s="17">
        <v>5</v>
      </c>
      <c r="G38" s="17" t="s">
        <v>162</v>
      </c>
      <c r="H38" s="39" t="s">
        <v>162</v>
      </c>
      <c r="I38" s="17" t="s">
        <v>162</v>
      </c>
      <c r="J38" s="82" t="s">
        <v>434</v>
      </c>
      <c r="K38" s="81"/>
    </row>
    <row r="39" spans="1:11" s="63" customFormat="1" ht="23.25" customHeight="1">
      <c r="A39" s="47"/>
      <c r="B39" s="47"/>
      <c r="C39" s="47"/>
      <c r="D39" s="52" t="s">
        <v>37</v>
      </c>
      <c r="E39" s="49"/>
      <c r="F39" s="49">
        <f>SUM(F36:F38)</f>
        <v>15</v>
      </c>
      <c r="G39" s="49">
        <f>SUM(G36:G38)</f>
        <v>4.38</v>
      </c>
      <c r="H39" s="49"/>
      <c r="I39" s="49"/>
      <c r="J39" s="52"/>
      <c r="K39" s="49"/>
    </row>
    <row r="40" spans="1:11" s="43" customFormat="1" ht="13.5">
      <c r="A40" s="151" t="s">
        <v>31</v>
      </c>
      <c r="B40" s="151"/>
      <c r="C40" s="151"/>
      <c r="D40" s="151"/>
      <c r="E40" s="151"/>
      <c r="F40" s="151"/>
      <c r="G40" s="151"/>
      <c r="H40" s="151"/>
      <c r="I40" s="151"/>
      <c r="J40" s="151"/>
      <c r="K40" s="151"/>
    </row>
    <row r="41" spans="1:11" s="43" customFormat="1" ht="39.75" customHeight="1">
      <c r="A41" s="38">
        <f>A38+1</f>
        <v>22</v>
      </c>
      <c r="B41" s="17" t="s">
        <v>369</v>
      </c>
      <c r="C41" s="17" t="s">
        <v>12</v>
      </c>
      <c r="D41" s="17" t="s">
        <v>140</v>
      </c>
      <c r="E41" s="17" t="s">
        <v>208</v>
      </c>
      <c r="F41" s="17">
        <v>5</v>
      </c>
      <c r="G41" s="17">
        <v>4.58</v>
      </c>
      <c r="H41" s="17"/>
      <c r="I41" s="17" t="s">
        <v>278</v>
      </c>
      <c r="J41" s="17"/>
      <c r="K41" s="17"/>
    </row>
    <row r="42" spans="1:11" s="43" customFormat="1" ht="13.5">
      <c r="A42" s="151" t="s">
        <v>33</v>
      </c>
      <c r="B42" s="151"/>
      <c r="C42" s="151"/>
      <c r="D42" s="151"/>
      <c r="E42" s="151"/>
      <c r="F42" s="151"/>
      <c r="G42" s="151"/>
      <c r="H42" s="151"/>
      <c r="I42" s="151"/>
      <c r="J42" s="151"/>
      <c r="K42" s="151"/>
    </row>
    <row r="43" spans="1:11" s="43" customFormat="1" ht="33.75" customHeight="1">
      <c r="A43" s="38">
        <f>A41+1</f>
        <v>23</v>
      </c>
      <c r="B43" s="17" t="s">
        <v>370</v>
      </c>
      <c r="C43" s="17" t="s">
        <v>279</v>
      </c>
      <c r="D43" s="17" t="s">
        <v>141</v>
      </c>
      <c r="E43" s="17" t="s">
        <v>208</v>
      </c>
      <c r="F43" s="17">
        <v>5</v>
      </c>
      <c r="G43" s="17">
        <v>4.67</v>
      </c>
      <c r="H43" s="17" t="s">
        <v>284</v>
      </c>
      <c r="I43" s="17" t="s">
        <v>285</v>
      </c>
      <c r="J43" s="17"/>
      <c r="K43" s="17"/>
    </row>
    <row r="44" spans="1:17" s="43" customFormat="1" ht="33.75" customHeight="1">
      <c r="A44" s="38">
        <f>A43+1</f>
        <v>24</v>
      </c>
      <c r="B44" s="17" t="s">
        <v>354</v>
      </c>
      <c r="C44" s="17" t="s">
        <v>280</v>
      </c>
      <c r="D44" s="17" t="s">
        <v>142</v>
      </c>
      <c r="E44" s="17"/>
      <c r="F44" s="17">
        <v>5</v>
      </c>
      <c r="G44" s="17">
        <v>4.51</v>
      </c>
      <c r="H44" s="17" t="s">
        <v>286</v>
      </c>
      <c r="I44" s="17" t="s">
        <v>287</v>
      </c>
      <c r="J44" s="17"/>
      <c r="K44" s="17"/>
      <c r="L44" s="64"/>
      <c r="M44" s="64"/>
      <c r="N44" s="64"/>
      <c r="O44" s="64"/>
      <c r="P44" s="64"/>
      <c r="Q44" s="64"/>
    </row>
    <row r="45" spans="1:17" s="43" customFormat="1" ht="33.75" customHeight="1">
      <c r="A45" s="38">
        <f>A44+1</f>
        <v>25</v>
      </c>
      <c r="B45" s="17" t="s">
        <v>354</v>
      </c>
      <c r="C45" s="17" t="s">
        <v>281</v>
      </c>
      <c r="D45" s="17" t="s">
        <v>143</v>
      </c>
      <c r="E45" s="17"/>
      <c r="F45" s="17">
        <v>5</v>
      </c>
      <c r="G45" s="17">
        <v>4.69</v>
      </c>
      <c r="H45" s="17" t="s">
        <v>288</v>
      </c>
      <c r="I45" s="17" t="s">
        <v>289</v>
      </c>
      <c r="J45" s="17"/>
      <c r="K45" s="17"/>
      <c r="L45" s="44"/>
      <c r="M45" s="44"/>
      <c r="N45" s="44"/>
      <c r="O45" s="44"/>
      <c r="P45" s="44"/>
      <c r="Q45" s="44"/>
    </row>
    <row r="46" spans="1:17" s="43" customFormat="1" ht="33.75" customHeight="1">
      <c r="A46" s="38">
        <f>A45+1</f>
        <v>26</v>
      </c>
      <c r="B46" s="17" t="s">
        <v>354</v>
      </c>
      <c r="C46" s="17" t="s">
        <v>282</v>
      </c>
      <c r="D46" s="17" t="s">
        <v>144</v>
      </c>
      <c r="E46" s="17"/>
      <c r="F46" s="17">
        <v>5</v>
      </c>
      <c r="G46" s="17">
        <v>3.99</v>
      </c>
      <c r="H46" s="17" t="s">
        <v>284</v>
      </c>
      <c r="I46" s="17" t="s">
        <v>290</v>
      </c>
      <c r="J46" s="17"/>
      <c r="K46" s="17"/>
      <c r="L46" s="44"/>
      <c r="M46" s="44"/>
      <c r="N46" s="44"/>
      <c r="O46" s="44"/>
      <c r="P46" s="44"/>
      <c r="Q46" s="44"/>
    </row>
    <row r="47" spans="1:17" s="43" customFormat="1" ht="33.75" customHeight="1">
      <c r="A47" s="38">
        <f>A46+1</f>
        <v>27</v>
      </c>
      <c r="B47" s="17" t="s">
        <v>354</v>
      </c>
      <c r="C47" s="17" t="s">
        <v>283</v>
      </c>
      <c r="D47" s="17" t="s">
        <v>145</v>
      </c>
      <c r="E47" s="17"/>
      <c r="F47" s="17">
        <v>5</v>
      </c>
      <c r="G47" s="17">
        <v>3.27</v>
      </c>
      <c r="H47" s="17" t="s">
        <v>286</v>
      </c>
      <c r="I47" s="17" t="s">
        <v>287</v>
      </c>
      <c r="J47" s="17"/>
      <c r="K47" s="17"/>
      <c r="L47" s="44"/>
      <c r="M47" s="44"/>
      <c r="N47" s="44"/>
      <c r="O47" s="44"/>
      <c r="P47" s="44"/>
      <c r="Q47" s="44"/>
    </row>
    <row r="48" spans="1:17" s="63" customFormat="1" ht="33.75" customHeight="1">
      <c r="A48" s="47"/>
      <c r="B48" s="47"/>
      <c r="C48" s="47"/>
      <c r="D48" s="52" t="s">
        <v>37</v>
      </c>
      <c r="E48" s="49"/>
      <c r="F48" s="49">
        <f>SUM(F43:F47)</f>
        <v>25</v>
      </c>
      <c r="G48" s="49">
        <f>SUM(G43:G47)</f>
        <v>21.13</v>
      </c>
      <c r="H48" s="49"/>
      <c r="I48" s="49"/>
      <c r="J48" s="52"/>
      <c r="K48" s="49"/>
      <c r="L48" s="44"/>
      <c r="M48" s="44"/>
      <c r="N48" s="44"/>
      <c r="O48" s="44"/>
      <c r="P48" s="44"/>
      <c r="Q48" s="44"/>
    </row>
    <row r="49" spans="1:17" s="43" customFormat="1" ht="13.5">
      <c r="A49" s="151" t="s">
        <v>34</v>
      </c>
      <c r="B49" s="151"/>
      <c r="C49" s="151"/>
      <c r="D49" s="151"/>
      <c r="E49" s="151"/>
      <c r="F49" s="151"/>
      <c r="G49" s="151"/>
      <c r="H49" s="151"/>
      <c r="I49" s="151"/>
      <c r="J49" s="151"/>
      <c r="K49" s="151"/>
      <c r="L49" s="44"/>
      <c r="M49" s="44"/>
      <c r="N49" s="44"/>
      <c r="O49" s="44"/>
      <c r="P49" s="44"/>
      <c r="Q49" s="44"/>
    </row>
    <row r="50" spans="1:17" s="43" customFormat="1" ht="33.75" customHeight="1">
      <c r="A50" s="38">
        <f>A47+1</f>
        <v>28</v>
      </c>
      <c r="B50" s="38" t="s">
        <v>371</v>
      </c>
      <c r="C50" s="39"/>
      <c r="D50" s="39" t="s">
        <v>146</v>
      </c>
      <c r="E50" s="17" t="s">
        <v>208</v>
      </c>
      <c r="F50" s="17">
        <v>5</v>
      </c>
      <c r="G50" s="17"/>
      <c r="H50" s="39"/>
      <c r="I50" s="17"/>
      <c r="J50" s="39" t="s">
        <v>161</v>
      </c>
      <c r="K50" s="17"/>
      <c r="L50" s="44"/>
      <c r="M50" s="44"/>
      <c r="N50" s="44"/>
      <c r="O50" s="44"/>
      <c r="P50" s="44"/>
      <c r="Q50" s="44"/>
    </row>
    <row r="51" spans="1:17" s="43" customFormat="1" ht="13.5">
      <c r="A51" s="151" t="s">
        <v>35</v>
      </c>
      <c r="B51" s="151"/>
      <c r="C51" s="151"/>
      <c r="D51" s="151"/>
      <c r="E51" s="151"/>
      <c r="F51" s="151"/>
      <c r="G51" s="151"/>
      <c r="H51" s="151"/>
      <c r="I51" s="151"/>
      <c r="J51" s="151"/>
      <c r="K51" s="151"/>
      <c r="L51" s="44"/>
      <c r="M51" s="44"/>
      <c r="N51" s="44"/>
      <c r="O51" s="44"/>
      <c r="P51" s="44"/>
      <c r="Q51" s="44"/>
    </row>
    <row r="52" spans="1:17" s="43" customFormat="1" ht="33.75" customHeight="1">
      <c r="A52" s="38">
        <f>A50+1</f>
        <v>29</v>
      </c>
      <c r="B52" s="38" t="s">
        <v>373</v>
      </c>
      <c r="C52" s="39" t="s">
        <v>353</v>
      </c>
      <c r="D52" s="39" t="s">
        <v>147</v>
      </c>
      <c r="E52" s="17" t="s">
        <v>208</v>
      </c>
      <c r="F52" s="17">
        <v>5</v>
      </c>
      <c r="G52" s="17">
        <v>4.67</v>
      </c>
      <c r="H52" s="39" t="s">
        <v>351</v>
      </c>
      <c r="I52" s="17" t="s">
        <v>352</v>
      </c>
      <c r="J52" s="39"/>
      <c r="K52" s="17"/>
      <c r="L52" s="44"/>
      <c r="M52" s="44"/>
      <c r="N52" s="44"/>
      <c r="O52" s="44"/>
      <c r="P52" s="44"/>
      <c r="Q52" s="44"/>
    </row>
    <row r="53" spans="1:17" s="64" customFormat="1" ht="33.75" customHeight="1">
      <c r="A53" s="38"/>
      <c r="B53" s="38"/>
      <c r="C53" s="38"/>
      <c r="D53" s="52" t="s">
        <v>111</v>
      </c>
      <c r="E53" s="17"/>
      <c r="F53" s="49">
        <f>F9+F11+F13+F17+F23+F29+F34+F39+F41+F48+F50+F52</f>
        <v>145</v>
      </c>
      <c r="G53" s="49">
        <f>G9+G11+G13+G17+G23+G29+G34+G39+G41+G48+G50+G52</f>
        <v>110.18</v>
      </c>
      <c r="H53" s="49"/>
      <c r="I53" s="49"/>
      <c r="J53" s="51"/>
      <c r="K53" s="17"/>
      <c r="L53" s="44"/>
      <c r="M53" s="44"/>
      <c r="N53" s="44"/>
      <c r="O53" s="44"/>
      <c r="P53" s="44"/>
      <c r="Q53" s="44"/>
    </row>
    <row r="54" spans="1:11" ht="26.25" customHeight="1">
      <c r="A54" s="65"/>
      <c r="B54" s="65"/>
      <c r="C54" s="150" t="s">
        <v>420</v>
      </c>
      <c r="D54" s="150"/>
      <c r="E54" s="66"/>
      <c r="F54" s="67"/>
      <c r="G54" s="49">
        <f>G53*7/100</f>
        <v>7.7126</v>
      </c>
      <c r="H54" s="68"/>
      <c r="I54" s="68"/>
      <c r="J54" s="68"/>
      <c r="K54" s="68"/>
    </row>
    <row r="55" spans="1:11" ht="20.25" customHeight="1">
      <c r="A55" s="69"/>
      <c r="B55" s="69"/>
      <c r="C55" s="150" t="s">
        <v>421</v>
      </c>
      <c r="D55" s="150"/>
      <c r="E55" s="66"/>
      <c r="F55" s="67"/>
      <c r="G55" s="49">
        <f>G53+G54</f>
        <v>117.8926</v>
      </c>
      <c r="H55" s="68"/>
      <c r="I55" s="68"/>
      <c r="J55" s="68"/>
      <c r="K55" s="68"/>
    </row>
    <row r="58" ht="33.75" customHeight="1">
      <c r="D58" s="56"/>
    </row>
  </sheetData>
  <sheetProtection/>
  <mergeCells count="29">
    <mergeCell ref="E36:E38"/>
    <mergeCell ref="A10:K10"/>
    <mergeCell ref="I2:K2"/>
    <mergeCell ref="A5:K5"/>
    <mergeCell ref="D2:D3"/>
    <mergeCell ref="F2:G2"/>
    <mergeCell ref="A12:K12"/>
    <mergeCell ref="A18:K18"/>
    <mergeCell ref="A35:K35"/>
    <mergeCell ref="A40:K40"/>
    <mergeCell ref="A42:K42"/>
    <mergeCell ref="A2:A3"/>
    <mergeCell ref="B2:B3"/>
    <mergeCell ref="C2:C3"/>
    <mergeCell ref="E2:E3"/>
    <mergeCell ref="H2:H3"/>
    <mergeCell ref="E15:E16"/>
    <mergeCell ref="E6:E8"/>
    <mergeCell ref="E31:E33"/>
    <mergeCell ref="C54:D54"/>
    <mergeCell ref="C55:D55"/>
    <mergeCell ref="A1:K1"/>
    <mergeCell ref="A14:K14"/>
    <mergeCell ref="A51:K51"/>
    <mergeCell ref="A24:K24"/>
    <mergeCell ref="A30:K30"/>
    <mergeCell ref="E19:E22"/>
    <mergeCell ref="E25:E28"/>
    <mergeCell ref="A49:K49"/>
  </mergeCells>
  <hyperlinks>
    <hyperlink ref="A55" r:id="rId1" display="\\107cw\f\261 SUB CENTERS\20-02-2010\progress report 6 schemes on 20-02-2010(Vi).xls"/>
  </hyperlinks>
  <printOptions/>
  <pageMargins left="0.7" right="0.7" top="0.75" bottom="0.75" header="0.3" footer="0.3"/>
  <pageSetup horizontalDpi="600" verticalDpi="600" orientation="landscape" paperSize="5" scale="98" r:id="rId3"/>
  <headerFooter>
    <oddHeader>&amp;R&amp;P</oddHeader>
    <oddFooter>&amp;L&amp;6&amp;Z&amp;F&amp;R&amp;8NBSUs - Phase - 11</oddFooter>
  </headerFooter>
  <rowBreaks count="3" manualBreakCount="3">
    <brk id="17" max="10" man="1"/>
    <brk id="29" max="10" man="1"/>
    <brk id="39" max="10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9"/>
  <sheetViews>
    <sheetView zoomScalePageLayoutView="0" workbookViewId="0" topLeftCell="D1">
      <selection activeCell="J19" sqref="J19"/>
    </sheetView>
  </sheetViews>
  <sheetFormatPr defaultColWidth="9.140625" defaultRowHeight="12.75"/>
  <cols>
    <col min="1" max="1" width="6.7109375" style="2" customWidth="1"/>
    <col min="2" max="2" width="27.7109375" style="1" customWidth="1"/>
    <col min="3" max="3" width="19.00390625" style="2" customWidth="1"/>
    <col min="4" max="4" width="10.00390625" style="2" customWidth="1"/>
    <col min="5" max="6" width="8.7109375" style="2" hidden="1" customWidth="1"/>
    <col min="7" max="7" width="10.00390625" style="2" hidden="1" customWidth="1"/>
    <col min="8" max="8" width="13.28125" style="2" customWidth="1"/>
    <col min="9" max="9" width="11.8515625" style="2" customWidth="1"/>
    <col min="10" max="10" width="14.57421875" style="2" customWidth="1"/>
    <col min="11" max="11" width="13.421875" style="2" customWidth="1"/>
    <col min="12" max="12" width="12.140625" style="2" customWidth="1"/>
    <col min="13" max="13" width="12.00390625" style="21" hidden="1" customWidth="1"/>
    <col min="14" max="14" width="16.421875" style="1" hidden="1" customWidth="1"/>
    <col min="15" max="16384" width="9.140625" style="1" customWidth="1"/>
  </cols>
  <sheetData>
    <row r="1" spans="1:14" ht="20.25" customHeight="1">
      <c r="A1" s="133" t="s">
        <v>0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</row>
    <row r="2" spans="1:14" ht="20.25" customHeight="1">
      <c r="A2" s="131" t="s">
        <v>148</v>
      </c>
      <c r="B2" s="132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</row>
    <row r="3" ht="3" customHeight="1"/>
    <row r="4" spans="1:14" s="14" customFormat="1" ht="15" customHeight="1">
      <c r="A4" s="134" t="s">
        <v>1</v>
      </c>
      <c r="B4" s="134" t="s">
        <v>2</v>
      </c>
      <c r="C4" s="134" t="s">
        <v>36</v>
      </c>
      <c r="D4" s="134" t="s">
        <v>3</v>
      </c>
      <c r="E4" s="166" t="s">
        <v>39</v>
      </c>
      <c r="F4" s="166"/>
      <c r="G4" s="166"/>
      <c r="H4" s="166"/>
      <c r="I4" s="166"/>
      <c r="J4" s="167" t="s">
        <v>154</v>
      </c>
      <c r="K4" s="168"/>
      <c r="L4" s="169"/>
      <c r="M4" s="170" t="s">
        <v>40</v>
      </c>
      <c r="N4" s="134" t="s">
        <v>43</v>
      </c>
    </row>
    <row r="5" spans="1:14" s="14" customFormat="1" ht="29.25" customHeight="1">
      <c r="A5" s="134"/>
      <c r="B5" s="134"/>
      <c r="C5" s="134"/>
      <c r="D5" s="134"/>
      <c r="E5" s="13" t="s">
        <v>112</v>
      </c>
      <c r="F5" s="13" t="s">
        <v>121</v>
      </c>
      <c r="G5" s="13" t="s">
        <v>115</v>
      </c>
      <c r="H5" s="13" t="s">
        <v>113</v>
      </c>
      <c r="I5" s="13" t="s">
        <v>114</v>
      </c>
      <c r="J5" s="13" t="s">
        <v>152</v>
      </c>
      <c r="K5" s="13" t="s">
        <v>151</v>
      </c>
      <c r="L5" s="13" t="s">
        <v>153</v>
      </c>
      <c r="M5" s="170"/>
      <c r="N5" s="134"/>
    </row>
    <row r="6" spans="1:14" ht="16.5" customHeight="1">
      <c r="A6" s="3">
        <v>1</v>
      </c>
      <c r="B6" s="11" t="s">
        <v>4</v>
      </c>
      <c r="C6" s="5">
        <v>15</v>
      </c>
      <c r="D6" s="3">
        <v>3</v>
      </c>
      <c r="E6" s="12"/>
      <c r="F6" s="12"/>
      <c r="G6" s="12"/>
      <c r="H6" s="12">
        <v>2</v>
      </c>
      <c r="I6" s="12">
        <v>1</v>
      </c>
      <c r="J6" s="12">
        <v>1</v>
      </c>
      <c r="K6" s="12">
        <v>1</v>
      </c>
      <c r="L6" s="12"/>
      <c r="M6" s="5">
        <f>'details P1'!G9</f>
        <v>13.32</v>
      </c>
      <c r="N6" s="4"/>
    </row>
    <row r="7" spans="1:14" ht="16.5" customHeight="1">
      <c r="A7" s="3">
        <f>A6+1</f>
        <v>2</v>
      </c>
      <c r="B7" s="11" t="s">
        <v>5</v>
      </c>
      <c r="C7" s="5">
        <v>10</v>
      </c>
      <c r="D7" s="3">
        <v>2</v>
      </c>
      <c r="E7" s="12"/>
      <c r="F7" s="12"/>
      <c r="G7" s="12"/>
      <c r="H7" s="12"/>
      <c r="I7" s="12">
        <v>2</v>
      </c>
      <c r="J7" s="12"/>
      <c r="K7" s="12"/>
      <c r="L7" s="12"/>
      <c r="M7" s="5">
        <f>'details P1'!G13</f>
        <v>7.82</v>
      </c>
      <c r="N7" s="4"/>
    </row>
    <row r="8" spans="1:14" ht="14.25" customHeight="1">
      <c r="A8" s="3">
        <f aca="true" t="shared" si="0" ref="A8:A28">A7+1</f>
        <v>3</v>
      </c>
      <c r="B8" s="11" t="s">
        <v>6</v>
      </c>
      <c r="C8" s="5">
        <v>30</v>
      </c>
      <c r="D8" s="3">
        <v>6</v>
      </c>
      <c r="E8" s="12"/>
      <c r="F8" s="12"/>
      <c r="G8" s="12"/>
      <c r="H8" s="12"/>
      <c r="I8" s="12">
        <v>6</v>
      </c>
      <c r="J8" s="12"/>
      <c r="K8" s="12"/>
      <c r="L8" s="12"/>
      <c r="M8" s="5">
        <f>'details P1'!G21</f>
        <v>19.883000000000003</v>
      </c>
      <c r="N8" s="4"/>
    </row>
    <row r="9" spans="1:14" ht="16.5" customHeight="1">
      <c r="A9" s="3">
        <f t="shared" si="0"/>
        <v>4</v>
      </c>
      <c r="B9" s="11" t="s">
        <v>7</v>
      </c>
      <c r="C9" s="5">
        <v>25</v>
      </c>
      <c r="D9" s="3">
        <v>5</v>
      </c>
      <c r="E9" s="12"/>
      <c r="F9" s="12"/>
      <c r="G9" s="12"/>
      <c r="H9" s="12"/>
      <c r="I9" s="12">
        <v>5</v>
      </c>
      <c r="J9" s="12"/>
      <c r="K9" s="12"/>
      <c r="L9" s="12"/>
      <c r="M9" s="5">
        <f>'details P1'!G28</f>
        <v>18.84</v>
      </c>
      <c r="N9" s="4"/>
    </row>
    <row r="10" spans="1:14" ht="16.5" customHeight="1">
      <c r="A10" s="3">
        <f t="shared" si="0"/>
        <v>5</v>
      </c>
      <c r="B10" s="11" t="s">
        <v>8</v>
      </c>
      <c r="C10" s="5">
        <v>20</v>
      </c>
      <c r="D10" s="3">
        <v>4</v>
      </c>
      <c r="E10" s="12">
        <v>1</v>
      </c>
      <c r="F10" s="12"/>
      <c r="G10" s="12"/>
      <c r="H10" s="12"/>
      <c r="I10" s="12">
        <v>3</v>
      </c>
      <c r="J10" s="12"/>
      <c r="K10" s="12"/>
      <c r="L10" s="12"/>
      <c r="M10" s="5">
        <f>'details P1'!G34</f>
        <v>15.870000000000001</v>
      </c>
      <c r="N10" s="4"/>
    </row>
    <row r="11" spans="1:14" ht="16.5" customHeight="1">
      <c r="A11" s="3">
        <f t="shared" si="0"/>
        <v>6</v>
      </c>
      <c r="B11" s="11" t="s">
        <v>9</v>
      </c>
      <c r="C11" s="5">
        <v>15</v>
      </c>
      <c r="D11" s="3">
        <v>3</v>
      </c>
      <c r="E11" s="12"/>
      <c r="F11" s="12"/>
      <c r="G11" s="12"/>
      <c r="H11" s="12">
        <v>3</v>
      </c>
      <c r="I11" s="12"/>
      <c r="J11" s="12"/>
      <c r="K11" s="12">
        <v>2</v>
      </c>
      <c r="L11" s="12">
        <v>1</v>
      </c>
      <c r="M11" s="5">
        <f>'details P1'!G39</f>
        <v>13.61</v>
      </c>
      <c r="N11" s="4"/>
    </row>
    <row r="12" spans="1:14" ht="16.5" customHeight="1">
      <c r="A12" s="3">
        <f t="shared" si="0"/>
        <v>7</v>
      </c>
      <c r="B12" s="11" t="s">
        <v>10</v>
      </c>
      <c r="C12" s="5">
        <v>25</v>
      </c>
      <c r="D12" s="3">
        <v>5</v>
      </c>
      <c r="E12" s="12"/>
      <c r="F12" s="12"/>
      <c r="G12" s="12"/>
      <c r="H12" s="12"/>
      <c r="I12" s="12">
        <v>5</v>
      </c>
      <c r="J12" s="12"/>
      <c r="K12" s="12"/>
      <c r="L12" s="12"/>
      <c r="M12" s="5">
        <f>'details P1'!G46</f>
        <v>23.220000000000002</v>
      </c>
      <c r="N12" s="4"/>
    </row>
    <row r="13" spans="1:14" ht="16.5" customHeight="1">
      <c r="A13" s="3">
        <f t="shared" si="0"/>
        <v>8</v>
      </c>
      <c r="B13" s="11" t="s">
        <v>11</v>
      </c>
      <c r="C13" s="5">
        <v>20</v>
      </c>
      <c r="D13" s="3">
        <v>4</v>
      </c>
      <c r="E13" s="12"/>
      <c r="F13" s="12"/>
      <c r="G13" s="12"/>
      <c r="H13" s="12"/>
      <c r="I13" s="12">
        <v>4</v>
      </c>
      <c r="J13" s="12"/>
      <c r="K13" s="12"/>
      <c r="L13" s="12"/>
      <c r="M13" s="5">
        <f>'details P1'!G52</f>
        <v>17.16</v>
      </c>
      <c r="N13" s="4"/>
    </row>
    <row r="14" spans="1:14" ht="13.5">
      <c r="A14" s="3">
        <f t="shared" si="0"/>
        <v>9</v>
      </c>
      <c r="B14" s="11" t="s">
        <v>12</v>
      </c>
      <c r="C14" s="5">
        <v>15</v>
      </c>
      <c r="D14" s="3">
        <v>3</v>
      </c>
      <c r="E14" s="12"/>
      <c r="F14" s="12"/>
      <c r="G14" s="12"/>
      <c r="H14" s="12"/>
      <c r="I14" s="12">
        <v>3</v>
      </c>
      <c r="J14" s="12"/>
      <c r="K14" s="12"/>
      <c r="L14" s="12"/>
      <c r="M14" s="5">
        <f>'details P1'!G57</f>
        <v>13.76332</v>
      </c>
      <c r="N14" s="15"/>
    </row>
    <row r="15" spans="1:14" ht="16.5" customHeight="1">
      <c r="A15" s="3">
        <f t="shared" si="0"/>
        <v>10</v>
      </c>
      <c r="B15" s="16" t="s">
        <v>42</v>
      </c>
      <c r="C15" s="17">
        <v>35</v>
      </c>
      <c r="D15" s="18">
        <v>7</v>
      </c>
      <c r="E15" s="12"/>
      <c r="F15" s="12"/>
      <c r="G15" s="12"/>
      <c r="H15" s="12">
        <v>1</v>
      </c>
      <c r="I15" s="12">
        <v>6</v>
      </c>
      <c r="J15" s="12"/>
      <c r="K15" s="12">
        <v>1</v>
      </c>
      <c r="L15" s="12"/>
      <c r="M15" s="5">
        <f>'details P1'!G66</f>
        <v>32.410000000000004</v>
      </c>
      <c r="N15" s="4"/>
    </row>
    <row r="16" spans="1:14" ht="16.5" customHeight="1">
      <c r="A16" s="3">
        <f t="shared" si="0"/>
        <v>11</v>
      </c>
      <c r="B16" s="11" t="s">
        <v>13</v>
      </c>
      <c r="C16" s="5">
        <v>50</v>
      </c>
      <c r="D16" s="3">
        <v>10</v>
      </c>
      <c r="E16" s="12"/>
      <c r="F16" s="12"/>
      <c r="G16" s="12"/>
      <c r="H16" s="12"/>
      <c r="I16" s="12">
        <v>10</v>
      </c>
      <c r="J16" s="12"/>
      <c r="K16" s="12"/>
      <c r="L16" s="12"/>
      <c r="M16" s="5">
        <f>'details P1'!G78</f>
        <v>35.63</v>
      </c>
      <c r="N16" s="4"/>
    </row>
    <row r="17" spans="1:14" ht="16.5" customHeight="1">
      <c r="A17" s="3">
        <f t="shared" si="0"/>
        <v>12</v>
      </c>
      <c r="B17" s="11" t="s">
        <v>109</v>
      </c>
      <c r="C17" s="5">
        <v>55</v>
      </c>
      <c r="D17" s="3">
        <v>11</v>
      </c>
      <c r="E17" s="12"/>
      <c r="F17" s="12"/>
      <c r="G17" s="12"/>
      <c r="H17" s="12">
        <v>1</v>
      </c>
      <c r="I17" s="12">
        <v>10</v>
      </c>
      <c r="J17" s="12"/>
      <c r="K17" s="12">
        <v>1</v>
      </c>
      <c r="L17" s="12"/>
      <c r="M17" s="5">
        <f>'details P1'!G91</f>
        <v>36.81999999999999</v>
      </c>
      <c r="N17" s="4"/>
    </row>
    <row r="18" spans="1:14" ht="16.5" customHeight="1">
      <c r="A18" s="3">
        <f t="shared" si="0"/>
        <v>13</v>
      </c>
      <c r="B18" s="11" t="s">
        <v>14</v>
      </c>
      <c r="C18" s="5">
        <v>15</v>
      </c>
      <c r="D18" s="3">
        <v>3</v>
      </c>
      <c r="E18" s="12"/>
      <c r="F18" s="12"/>
      <c r="G18" s="12"/>
      <c r="H18" s="12">
        <v>1</v>
      </c>
      <c r="I18" s="12">
        <v>2</v>
      </c>
      <c r="J18" s="12"/>
      <c r="K18" s="12">
        <v>1</v>
      </c>
      <c r="L18" s="12"/>
      <c r="M18" s="5">
        <f>'details P1'!G96</f>
        <v>11.77</v>
      </c>
      <c r="N18" s="4"/>
    </row>
    <row r="19" spans="1:14" ht="16.5" customHeight="1">
      <c r="A19" s="3">
        <f t="shared" si="0"/>
        <v>14</v>
      </c>
      <c r="B19" s="11" t="s">
        <v>15</v>
      </c>
      <c r="C19" s="5">
        <v>30</v>
      </c>
      <c r="D19" s="3">
        <v>6</v>
      </c>
      <c r="E19" s="12"/>
      <c r="F19" s="12"/>
      <c r="G19" s="12"/>
      <c r="H19" s="12">
        <v>1</v>
      </c>
      <c r="I19" s="12">
        <v>5</v>
      </c>
      <c r="J19" s="12"/>
      <c r="K19" s="12">
        <v>1</v>
      </c>
      <c r="L19" s="12"/>
      <c r="M19" s="5" t="e">
        <f>'details P1'!#REF!</f>
        <v>#REF!</v>
      </c>
      <c r="N19" s="4"/>
    </row>
    <row r="20" spans="1:14" ht="16.5" customHeight="1">
      <c r="A20" s="3">
        <f t="shared" si="0"/>
        <v>15</v>
      </c>
      <c r="B20" s="11" t="s">
        <v>41</v>
      </c>
      <c r="C20" s="5">
        <v>40</v>
      </c>
      <c r="D20" s="3">
        <v>8</v>
      </c>
      <c r="E20" s="12"/>
      <c r="F20" s="12"/>
      <c r="G20" s="12"/>
      <c r="H20" s="12">
        <v>1</v>
      </c>
      <c r="I20" s="12">
        <v>7</v>
      </c>
      <c r="J20" s="12"/>
      <c r="K20" s="12"/>
      <c r="L20" s="12">
        <v>1</v>
      </c>
      <c r="M20" s="5" t="e">
        <f>'details P1'!#REF!</f>
        <v>#REF!</v>
      </c>
      <c r="N20" s="4"/>
    </row>
    <row r="21" spans="1:14" ht="16.5" customHeight="1">
      <c r="A21" s="3">
        <f t="shared" si="0"/>
        <v>16</v>
      </c>
      <c r="B21" s="11" t="s">
        <v>16</v>
      </c>
      <c r="C21" s="5">
        <v>10</v>
      </c>
      <c r="D21" s="3">
        <v>2</v>
      </c>
      <c r="E21" s="12"/>
      <c r="F21" s="12"/>
      <c r="G21" s="12"/>
      <c r="H21" s="12"/>
      <c r="I21" s="12">
        <v>2</v>
      </c>
      <c r="J21" s="12"/>
      <c r="K21" s="12"/>
      <c r="L21" s="12"/>
      <c r="M21" s="5" t="e">
        <f>'details P1'!#REF!</f>
        <v>#REF!</v>
      </c>
      <c r="N21" s="4"/>
    </row>
    <row r="22" spans="1:14" ht="16.5" customHeight="1">
      <c r="A22" s="3">
        <f t="shared" si="0"/>
        <v>17</v>
      </c>
      <c r="B22" s="11" t="s">
        <v>23</v>
      </c>
      <c r="C22" s="5">
        <v>30</v>
      </c>
      <c r="D22" s="3">
        <v>6</v>
      </c>
      <c r="E22" s="12"/>
      <c r="F22" s="12"/>
      <c r="G22" s="12"/>
      <c r="H22" s="12"/>
      <c r="I22" s="12">
        <v>6</v>
      </c>
      <c r="J22" s="12"/>
      <c r="K22" s="12"/>
      <c r="L22" s="12"/>
      <c r="M22" s="5" t="e">
        <f>'details P1'!#REF!</f>
        <v>#REF!</v>
      </c>
      <c r="N22" s="4"/>
    </row>
    <row r="23" spans="1:14" ht="16.5" customHeight="1">
      <c r="A23" s="3">
        <f t="shared" si="0"/>
        <v>18</v>
      </c>
      <c r="B23" s="11" t="s">
        <v>17</v>
      </c>
      <c r="C23" s="5">
        <v>25</v>
      </c>
      <c r="D23" s="3">
        <v>5</v>
      </c>
      <c r="E23" s="12">
        <v>1</v>
      </c>
      <c r="F23" s="12"/>
      <c r="G23" s="12"/>
      <c r="H23" s="12">
        <v>2</v>
      </c>
      <c r="I23" s="12">
        <v>2</v>
      </c>
      <c r="J23" s="12"/>
      <c r="K23" s="12"/>
      <c r="L23" s="12">
        <v>2</v>
      </c>
      <c r="M23" s="5" t="e">
        <f>'details P1'!#REF!</f>
        <v>#REF!</v>
      </c>
      <c r="N23" s="4"/>
    </row>
    <row r="24" spans="1:14" ht="16.5" customHeight="1">
      <c r="A24" s="3">
        <f t="shared" si="0"/>
        <v>19</v>
      </c>
      <c r="B24" s="11" t="s">
        <v>18</v>
      </c>
      <c r="C24" s="5">
        <v>15</v>
      </c>
      <c r="D24" s="3">
        <v>3</v>
      </c>
      <c r="E24" s="12"/>
      <c r="F24" s="12"/>
      <c r="G24" s="12"/>
      <c r="H24" s="12"/>
      <c r="I24" s="12">
        <v>3</v>
      </c>
      <c r="J24" s="12"/>
      <c r="K24" s="12"/>
      <c r="L24" s="12"/>
      <c r="M24" s="5" t="e">
        <f>'details P1'!#REF!</f>
        <v>#REF!</v>
      </c>
      <c r="N24" s="4"/>
    </row>
    <row r="25" spans="1:14" ht="16.5" customHeight="1">
      <c r="A25" s="3">
        <f t="shared" si="0"/>
        <v>20</v>
      </c>
      <c r="B25" s="11" t="s">
        <v>21</v>
      </c>
      <c r="C25" s="5">
        <v>20</v>
      </c>
      <c r="D25" s="3">
        <v>4</v>
      </c>
      <c r="E25" s="12"/>
      <c r="F25" s="12"/>
      <c r="G25" s="12"/>
      <c r="H25" s="12"/>
      <c r="I25" s="12">
        <v>4</v>
      </c>
      <c r="J25" s="12"/>
      <c r="K25" s="12"/>
      <c r="L25" s="12"/>
      <c r="M25" s="5" t="e">
        <f>'details P1'!#REF!</f>
        <v>#REF!</v>
      </c>
      <c r="N25" s="4"/>
    </row>
    <row r="26" spans="1:14" ht="16.5" customHeight="1">
      <c r="A26" s="3">
        <f t="shared" si="0"/>
        <v>21</v>
      </c>
      <c r="B26" s="11" t="s">
        <v>22</v>
      </c>
      <c r="C26" s="5">
        <v>45</v>
      </c>
      <c r="D26" s="3">
        <v>9</v>
      </c>
      <c r="E26" s="12"/>
      <c r="F26" s="12"/>
      <c r="G26" s="12"/>
      <c r="H26" s="12">
        <v>1</v>
      </c>
      <c r="I26" s="12">
        <v>8</v>
      </c>
      <c r="J26" s="12"/>
      <c r="K26" s="12">
        <v>1</v>
      </c>
      <c r="L26" s="12"/>
      <c r="M26" s="5" t="e">
        <f>'details P1'!#REF!</f>
        <v>#REF!</v>
      </c>
      <c r="N26" s="4"/>
    </row>
    <row r="27" spans="1:14" ht="16.5" customHeight="1">
      <c r="A27" s="3">
        <f t="shared" si="0"/>
        <v>22</v>
      </c>
      <c r="B27" s="11" t="s">
        <v>20</v>
      </c>
      <c r="C27" s="5">
        <v>25</v>
      </c>
      <c r="D27" s="3">
        <v>5</v>
      </c>
      <c r="E27" s="12"/>
      <c r="F27" s="12"/>
      <c r="G27" s="12"/>
      <c r="H27" s="12"/>
      <c r="I27" s="12">
        <v>5</v>
      </c>
      <c r="J27" s="12"/>
      <c r="K27" s="12"/>
      <c r="L27" s="12"/>
      <c r="M27" s="5" t="e">
        <f>'details P1'!#REF!</f>
        <v>#REF!</v>
      </c>
      <c r="N27" s="4"/>
    </row>
    <row r="28" spans="1:14" s="8" customFormat="1" ht="16.5" customHeight="1">
      <c r="A28" s="3">
        <f t="shared" si="0"/>
        <v>23</v>
      </c>
      <c r="B28" s="11" t="s">
        <v>19</v>
      </c>
      <c r="C28" s="5">
        <v>35</v>
      </c>
      <c r="D28" s="3">
        <v>7</v>
      </c>
      <c r="E28" s="31"/>
      <c r="F28" s="12"/>
      <c r="G28" s="12"/>
      <c r="H28" s="12">
        <v>5</v>
      </c>
      <c r="I28" s="12">
        <v>2</v>
      </c>
      <c r="J28" s="12"/>
      <c r="K28" s="12">
        <v>2</v>
      </c>
      <c r="L28" s="12">
        <v>3</v>
      </c>
      <c r="M28" s="5" t="e">
        <f>'details P1'!#REF!</f>
        <v>#REF!</v>
      </c>
      <c r="N28" s="10"/>
    </row>
    <row r="29" spans="1:14" ht="13.5">
      <c r="A29" s="6"/>
      <c r="B29" s="10" t="s">
        <v>38</v>
      </c>
      <c r="C29" s="7">
        <f aca="true" t="shared" si="1" ref="C29:M29">SUM(C6:C28)</f>
        <v>605</v>
      </c>
      <c r="D29" s="6">
        <f t="shared" si="1"/>
        <v>121</v>
      </c>
      <c r="E29" s="6">
        <f t="shared" si="1"/>
        <v>2</v>
      </c>
      <c r="F29" s="6">
        <f t="shared" si="1"/>
        <v>0</v>
      </c>
      <c r="G29" s="6">
        <f t="shared" si="1"/>
        <v>0</v>
      </c>
      <c r="H29" s="6">
        <f t="shared" si="1"/>
        <v>18</v>
      </c>
      <c r="I29" s="6">
        <f t="shared" si="1"/>
        <v>101</v>
      </c>
      <c r="J29" s="6">
        <f t="shared" si="1"/>
        <v>1</v>
      </c>
      <c r="K29" s="6">
        <f t="shared" si="1"/>
        <v>10</v>
      </c>
      <c r="L29" s="6">
        <f t="shared" si="1"/>
        <v>7</v>
      </c>
      <c r="M29" s="7" t="e">
        <f t="shared" si="1"/>
        <v>#REF!</v>
      </c>
      <c r="N29" s="10"/>
    </row>
  </sheetData>
  <sheetProtection/>
  <mergeCells count="10">
    <mergeCell ref="A1:N1"/>
    <mergeCell ref="A2:N2"/>
    <mergeCell ref="A4:A5"/>
    <mergeCell ref="B4:B5"/>
    <mergeCell ref="C4:C5"/>
    <mergeCell ref="D4:D5"/>
    <mergeCell ref="E4:I4"/>
    <mergeCell ref="J4:L4"/>
    <mergeCell ref="M4:M5"/>
    <mergeCell ref="N4:N5"/>
  </mergeCells>
  <printOptions/>
  <pageMargins left="0.7" right="0.7" top="0.75" bottom="0.75" header="0.3" footer="0.3"/>
  <pageSetup horizontalDpi="600" verticalDpi="600" orientation="landscape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M45"/>
  <sheetViews>
    <sheetView view="pageBreakPreview" zoomScale="60" zoomScalePageLayoutView="0" workbookViewId="0" topLeftCell="A1">
      <selection activeCell="B2" sqref="B2:K36"/>
    </sheetView>
  </sheetViews>
  <sheetFormatPr defaultColWidth="9.140625" defaultRowHeight="12.75"/>
  <cols>
    <col min="1" max="1" width="3.421875" style="9" customWidth="1"/>
    <col min="2" max="2" width="14.7109375" style="9" customWidth="1"/>
    <col min="3" max="4" width="17.00390625" style="9" customWidth="1"/>
    <col min="5" max="5" width="15.140625" style="9" customWidth="1"/>
    <col min="6" max="6" width="13.140625" style="9" customWidth="1"/>
    <col min="7" max="16384" width="9.140625" style="9" customWidth="1"/>
  </cols>
  <sheetData>
    <row r="1" spans="9:11" ht="13.5" thickBot="1">
      <c r="I1" s="128" t="s">
        <v>159</v>
      </c>
      <c r="J1" s="128"/>
      <c r="K1" s="128"/>
    </row>
    <row r="2" spans="1:11" ht="14.25" thickTop="1">
      <c r="A2" s="19"/>
      <c r="B2" s="119" t="s">
        <v>150</v>
      </c>
      <c r="C2" s="120"/>
      <c r="D2" s="120"/>
      <c r="E2" s="120"/>
      <c r="F2" s="120"/>
      <c r="G2" s="120"/>
      <c r="H2" s="120"/>
      <c r="I2" s="120"/>
      <c r="J2" s="120"/>
      <c r="K2" s="121"/>
    </row>
    <row r="3" spans="2:11" ht="12.75">
      <c r="B3" s="122"/>
      <c r="C3" s="123"/>
      <c r="D3" s="123"/>
      <c r="E3" s="123"/>
      <c r="F3" s="123"/>
      <c r="G3" s="123"/>
      <c r="H3" s="123"/>
      <c r="I3" s="123"/>
      <c r="J3" s="123"/>
      <c r="K3" s="124"/>
    </row>
    <row r="4" spans="2:11" ht="12.75">
      <c r="B4" s="122"/>
      <c r="C4" s="123"/>
      <c r="D4" s="123"/>
      <c r="E4" s="123"/>
      <c r="F4" s="123"/>
      <c r="G4" s="123"/>
      <c r="H4" s="123"/>
      <c r="I4" s="123"/>
      <c r="J4" s="123"/>
      <c r="K4" s="124"/>
    </row>
    <row r="5" spans="2:11" ht="12.75">
      <c r="B5" s="122"/>
      <c r="C5" s="123"/>
      <c r="D5" s="123"/>
      <c r="E5" s="123"/>
      <c r="F5" s="123"/>
      <c r="G5" s="123"/>
      <c r="H5" s="123"/>
      <c r="I5" s="123"/>
      <c r="J5" s="123"/>
      <c r="K5" s="124"/>
    </row>
    <row r="6" spans="2:11" s="20" customFormat="1" ht="12.75">
      <c r="B6" s="122"/>
      <c r="C6" s="123"/>
      <c r="D6" s="123"/>
      <c r="E6" s="123"/>
      <c r="F6" s="123"/>
      <c r="G6" s="123"/>
      <c r="H6" s="123"/>
      <c r="I6" s="123"/>
      <c r="J6" s="123"/>
      <c r="K6" s="124"/>
    </row>
    <row r="7" spans="2:11" s="20" customFormat="1" ht="12.75" customHeight="1">
      <c r="B7" s="122"/>
      <c r="C7" s="123"/>
      <c r="D7" s="123"/>
      <c r="E7" s="123"/>
      <c r="F7" s="123"/>
      <c r="G7" s="123"/>
      <c r="H7" s="123"/>
      <c r="I7" s="123"/>
      <c r="J7" s="123"/>
      <c r="K7" s="124"/>
    </row>
    <row r="8" spans="2:11" s="20" customFormat="1" ht="12.75" customHeight="1">
      <c r="B8" s="122"/>
      <c r="C8" s="123"/>
      <c r="D8" s="123"/>
      <c r="E8" s="123"/>
      <c r="F8" s="123"/>
      <c r="G8" s="123"/>
      <c r="H8" s="123"/>
      <c r="I8" s="123"/>
      <c r="J8" s="123"/>
      <c r="K8" s="124"/>
    </row>
    <row r="9" spans="2:11" s="20" customFormat="1" ht="12.75" customHeight="1">
      <c r="B9" s="122"/>
      <c r="C9" s="123"/>
      <c r="D9" s="123"/>
      <c r="E9" s="123"/>
      <c r="F9" s="123"/>
      <c r="G9" s="123"/>
      <c r="H9" s="123"/>
      <c r="I9" s="123"/>
      <c r="J9" s="123"/>
      <c r="K9" s="124"/>
    </row>
    <row r="10" spans="2:11" s="20" customFormat="1" ht="12.75">
      <c r="B10" s="122"/>
      <c r="C10" s="123"/>
      <c r="D10" s="123"/>
      <c r="E10" s="123"/>
      <c r="F10" s="123"/>
      <c r="G10" s="123"/>
      <c r="H10" s="123"/>
      <c r="I10" s="123"/>
      <c r="J10" s="123"/>
      <c r="K10" s="124"/>
    </row>
    <row r="11" spans="2:11" ht="12.75">
      <c r="B11" s="122"/>
      <c r="C11" s="123"/>
      <c r="D11" s="123"/>
      <c r="E11" s="123"/>
      <c r="F11" s="123"/>
      <c r="G11" s="123"/>
      <c r="H11" s="123"/>
      <c r="I11" s="123"/>
      <c r="J11" s="123"/>
      <c r="K11" s="124"/>
    </row>
    <row r="12" spans="2:11" ht="12.75">
      <c r="B12" s="122"/>
      <c r="C12" s="123"/>
      <c r="D12" s="123"/>
      <c r="E12" s="123"/>
      <c r="F12" s="123"/>
      <c r="G12" s="123"/>
      <c r="H12" s="123"/>
      <c r="I12" s="123"/>
      <c r="J12" s="123"/>
      <c r="K12" s="124"/>
    </row>
    <row r="13" spans="2:11" ht="12.75">
      <c r="B13" s="122"/>
      <c r="C13" s="123"/>
      <c r="D13" s="123"/>
      <c r="E13" s="123"/>
      <c r="F13" s="123"/>
      <c r="G13" s="123"/>
      <c r="H13" s="123"/>
      <c r="I13" s="123"/>
      <c r="J13" s="123"/>
      <c r="K13" s="124"/>
    </row>
    <row r="14" spans="2:11" ht="12.75">
      <c r="B14" s="122"/>
      <c r="C14" s="123"/>
      <c r="D14" s="123"/>
      <c r="E14" s="123"/>
      <c r="F14" s="123"/>
      <c r="G14" s="123"/>
      <c r="H14" s="123"/>
      <c r="I14" s="123"/>
      <c r="J14" s="123"/>
      <c r="K14" s="124"/>
    </row>
    <row r="15" spans="2:11" ht="12.75">
      <c r="B15" s="122"/>
      <c r="C15" s="123"/>
      <c r="D15" s="123"/>
      <c r="E15" s="123"/>
      <c r="F15" s="123"/>
      <c r="G15" s="123"/>
      <c r="H15" s="123"/>
      <c r="I15" s="123"/>
      <c r="J15" s="123"/>
      <c r="K15" s="124"/>
    </row>
    <row r="16" spans="2:11" ht="12.75">
      <c r="B16" s="122"/>
      <c r="C16" s="123"/>
      <c r="D16" s="123"/>
      <c r="E16" s="123"/>
      <c r="F16" s="123"/>
      <c r="G16" s="123"/>
      <c r="H16" s="123"/>
      <c r="I16" s="123"/>
      <c r="J16" s="123"/>
      <c r="K16" s="124"/>
    </row>
    <row r="17" spans="2:11" ht="12.75">
      <c r="B17" s="122"/>
      <c r="C17" s="123"/>
      <c r="D17" s="123"/>
      <c r="E17" s="123"/>
      <c r="F17" s="123"/>
      <c r="G17" s="123"/>
      <c r="H17" s="123"/>
      <c r="I17" s="123"/>
      <c r="J17" s="123"/>
      <c r="K17" s="124"/>
    </row>
    <row r="18" spans="2:11" ht="12.75">
      <c r="B18" s="122"/>
      <c r="C18" s="123"/>
      <c r="D18" s="123"/>
      <c r="E18" s="123"/>
      <c r="F18" s="123"/>
      <c r="G18" s="123"/>
      <c r="H18" s="123"/>
      <c r="I18" s="123"/>
      <c r="J18" s="123"/>
      <c r="K18" s="124"/>
    </row>
    <row r="19" spans="2:11" ht="12.75">
      <c r="B19" s="122"/>
      <c r="C19" s="123"/>
      <c r="D19" s="123"/>
      <c r="E19" s="123"/>
      <c r="F19" s="123"/>
      <c r="G19" s="123"/>
      <c r="H19" s="123"/>
      <c r="I19" s="123"/>
      <c r="J19" s="123"/>
      <c r="K19" s="124"/>
    </row>
    <row r="20" spans="2:11" ht="12.75">
      <c r="B20" s="122"/>
      <c r="C20" s="123"/>
      <c r="D20" s="123"/>
      <c r="E20" s="123"/>
      <c r="F20" s="123"/>
      <c r="G20" s="123"/>
      <c r="H20" s="123"/>
      <c r="I20" s="123"/>
      <c r="J20" s="123"/>
      <c r="K20" s="124"/>
    </row>
    <row r="21" spans="2:11" ht="12.75">
      <c r="B21" s="122"/>
      <c r="C21" s="123"/>
      <c r="D21" s="123"/>
      <c r="E21" s="123"/>
      <c r="F21" s="123"/>
      <c r="G21" s="123"/>
      <c r="H21" s="123"/>
      <c r="I21" s="123"/>
      <c r="J21" s="123"/>
      <c r="K21" s="124"/>
    </row>
    <row r="22" spans="2:11" ht="12.75">
      <c r="B22" s="122"/>
      <c r="C22" s="123"/>
      <c r="D22" s="123"/>
      <c r="E22" s="123"/>
      <c r="F22" s="123"/>
      <c r="G22" s="123"/>
      <c r="H22" s="123"/>
      <c r="I22" s="123"/>
      <c r="J22" s="123"/>
      <c r="K22" s="124"/>
    </row>
    <row r="23" spans="2:11" ht="12.75">
      <c r="B23" s="122"/>
      <c r="C23" s="123"/>
      <c r="D23" s="123"/>
      <c r="E23" s="123"/>
      <c r="F23" s="123"/>
      <c r="G23" s="123"/>
      <c r="H23" s="123"/>
      <c r="I23" s="123"/>
      <c r="J23" s="123"/>
      <c r="K23" s="124"/>
    </row>
    <row r="24" spans="2:11" ht="12.75">
      <c r="B24" s="122"/>
      <c r="C24" s="123"/>
      <c r="D24" s="123"/>
      <c r="E24" s="123"/>
      <c r="F24" s="123"/>
      <c r="G24" s="123"/>
      <c r="H24" s="123"/>
      <c r="I24" s="123"/>
      <c r="J24" s="123"/>
      <c r="K24" s="124"/>
    </row>
    <row r="25" spans="2:11" ht="12.75">
      <c r="B25" s="122"/>
      <c r="C25" s="123"/>
      <c r="D25" s="123"/>
      <c r="E25" s="123"/>
      <c r="F25" s="123"/>
      <c r="G25" s="123"/>
      <c r="H25" s="123"/>
      <c r="I25" s="123"/>
      <c r="J25" s="123"/>
      <c r="K25" s="124"/>
    </row>
    <row r="26" spans="2:11" ht="12.75">
      <c r="B26" s="122"/>
      <c r="C26" s="123"/>
      <c r="D26" s="123"/>
      <c r="E26" s="123"/>
      <c r="F26" s="123"/>
      <c r="G26" s="123"/>
      <c r="H26" s="123"/>
      <c r="I26" s="123"/>
      <c r="J26" s="123"/>
      <c r="K26" s="124"/>
    </row>
    <row r="27" spans="2:11" ht="12.75">
      <c r="B27" s="122"/>
      <c r="C27" s="123"/>
      <c r="D27" s="123"/>
      <c r="E27" s="123"/>
      <c r="F27" s="123"/>
      <c r="G27" s="123"/>
      <c r="H27" s="123"/>
      <c r="I27" s="123"/>
      <c r="J27" s="123"/>
      <c r="K27" s="124"/>
    </row>
    <row r="28" spans="2:11" ht="12.75">
      <c r="B28" s="122"/>
      <c r="C28" s="123"/>
      <c r="D28" s="123"/>
      <c r="E28" s="123"/>
      <c r="F28" s="123"/>
      <c r="G28" s="123"/>
      <c r="H28" s="123"/>
      <c r="I28" s="123"/>
      <c r="J28" s="123"/>
      <c r="K28" s="124"/>
    </row>
    <row r="29" spans="2:11" ht="12.75">
      <c r="B29" s="122"/>
      <c r="C29" s="123"/>
      <c r="D29" s="123"/>
      <c r="E29" s="123"/>
      <c r="F29" s="123"/>
      <c r="G29" s="123"/>
      <c r="H29" s="123"/>
      <c r="I29" s="123"/>
      <c r="J29" s="123"/>
      <c r="K29" s="124"/>
    </row>
    <row r="30" spans="2:11" ht="12.75">
      <c r="B30" s="122"/>
      <c r="C30" s="123"/>
      <c r="D30" s="123"/>
      <c r="E30" s="123"/>
      <c r="F30" s="123"/>
      <c r="G30" s="123"/>
      <c r="H30" s="123"/>
      <c r="I30" s="123"/>
      <c r="J30" s="123"/>
      <c r="K30" s="124"/>
    </row>
    <row r="31" spans="2:11" ht="12.75">
      <c r="B31" s="122"/>
      <c r="C31" s="123"/>
      <c r="D31" s="123"/>
      <c r="E31" s="123"/>
      <c r="F31" s="123"/>
      <c r="G31" s="123"/>
      <c r="H31" s="123"/>
      <c r="I31" s="123"/>
      <c r="J31" s="123"/>
      <c r="K31" s="124"/>
    </row>
    <row r="32" spans="2:11" ht="12.75">
      <c r="B32" s="122"/>
      <c r="C32" s="123"/>
      <c r="D32" s="123"/>
      <c r="E32" s="123"/>
      <c r="F32" s="123"/>
      <c r="G32" s="123"/>
      <c r="H32" s="123"/>
      <c r="I32" s="123"/>
      <c r="J32" s="123"/>
      <c r="K32" s="124"/>
    </row>
    <row r="33" spans="2:11" ht="12.75">
      <c r="B33" s="122"/>
      <c r="C33" s="123"/>
      <c r="D33" s="123"/>
      <c r="E33" s="123"/>
      <c r="F33" s="123"/>
      <c r="G33" s="123"/>
      <c r="H33" s="123"/>
      <c r="I33" s="123"/>
      <c r="J33" s="123"/>
      <c r="K33" s="124"/>
    </row>
    <row r="34" spans="2:11" ht="12.75">
      <c r="B34" s="122"/>
      <c r="C34" s="123"/>
      <c r="D34" s="123"/>
      <c r="E34" s="123"/>
      <c r="F34" s="123"/>
      <c r="G34" s="123"/>
      <c r="H34" s="123"/>
      <c r="I34" s="123"/>
      <c r="J34" s="123"/>
      <c r="K34" s="124"/>
    </row>
    <row r="35" spans="2:11" ht="12.75">
      <c r="B35" s="122"/>
      <c r="C35" s="123"/>
      <c r="D35" s="123"/>
      <c r="E35" s="123"/>
      <c r="F35" s="123"/>
      <c r="G35" s="123"/>
      <c r="H35" s="123"/>
      <c r="I35" s="123"/>
      <c r="J35" s="123"/>
      <c r="K35" s="124"/>
    </row>
    <row r="36" spans="2:11" ht="13.5" thickBot="1">
      <c r="B36" s="125"/>
      <c r="C36" s="126"/>
      <c r="D36" s="126"/>
      <c r="E36" s="126"/>
      <c r="F36" s="126"/>
      <c r="G36" s="126"/>
      <c r="H36" s="126"/>
      <c r="I36" s="126"/>
      <c r="J36" s="126"/>
      <c r="K36" s="127"/>
    </row>
    <row r="37" ht="13.5" thickTop="1"/>
    <row r="45" ht="12.75">
      <c r="M45" s="9">
        <v>5</v>
      </c>
    </row>
  </sheetData>
  <sheetProtection/>
  <mergeCells count="2">
    <mergeCell ref="I1:K1"/>
    <mergeCell ref="B2:K36"/>
  </mergeCells>
  <printOptions/>
  <pageMargins left="0.95" right="0.45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22"/>
  <sheetViews>
    <sheetView zoomScalePageLayoutView="0" workbookViewId="0" topLeftCell="A1">
      <selection activeCell="A2" sqref="A2:P2"/>
    </sheetView>
  </sheetViews>
  <sheetFormatPr defaultColWidth="9.140625" defaultRowHeight="12.75"/>
  <cols>
    <col min="1" max="1" width="6.7109375" style="2" customWidth="1"/>
    <col min="2" max="2" width="16.8515625" style="1" customWidth="1"/>
    <col min="3" max="3" width="17.140625" style="2" customWidth="1"/>
    <col min="4" max="4" width="7.8515625" style="2" customWidth="1"/>
    <col min="5" max="6" width="8.7109375" style="2" hidden="1" customWidth="1"/>
    <col min="7" max="7" width="11.7109375" style="2" customWidth="1"/>
    <col min="8" max="8" width="8.7109375" style="2" customWidth="1"/>
    <col min="9" max="9" width="10.00390625" style="2" customWidth="1"/>
    <col min="10" max="10" width="11.7109375" style="2" customWidth="1"/>
    <col min="11" max="11" width="10.28125" style="2" customWidth="1"/>
    <col min="12" max="12" width="11.00390625" style="2" customWidth="1"/>
    <col min="13" max="13" width="11.28125" style="2" customWidth="1"/>
    <col min="14" max="14" width="10.421875" style="2" customWidth="1"/>
    <col min="15" max="15" width="7.421875" style="21" hidden="1" customWidth="1"/>
    <col min="16" max="16" width="17.421875" style="1" hidden="1" customWidth="1"/>
    <col min="17" max="16384" width="9.140625" style="1" customWidth="1"/>
  </cols>
  <sheetData>
    <row r="1" spans="1:16" ht="20.25" customHeight="1">
      <c r="A1" s="133" t="s">
        <v>0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</row>
    <row r="2" spans="1:16" ht="20.25" customHeight="1">
      <c r="A2" s="131" t="s">
        <v>149</v>
      </c>
      <c r="B2" s="132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</row>
    <row r="3" ht="3" customHeight="1"/>
    <row r="4" spans="1:16" s="14" customFormat="1" ht="15" customHeight="1">
      <c r="A4" s="134" t="s">
        <v>1</v>
      </c>
      <c r="B4" s="134" t="s">
        <v>2</v>
      </c>
      <c r="C4" s="134" t="s">
        <v>36</v>
      </c>
      <c r="D4" s="134" t="s">
        <v>3</v>
      </c>
      <c r="E4" s="166" t="s">
        <v>39</v>
      </c>
      <c r="F4" s="166"/>
      <c r="G4" s="166"/>
      <c r="H4" s="166"/>
      <c r="I4" s="166"/>
      <c r="J4" s="166"/>
      <c r="K4" s="166" t="s">
        <v>156</v>
      </c>
      <c r="L4" s="166"/>
      <c r="M4" s="166"/>
      <c r="N4" s="166"/>
      <c r="O4" s="170" t="s">
        <v>40</v>
      </c>
      <c r="P4" s="134" t="s">
        <v>43</v>
      </c>
    </row>
    <row r="5" spans="1:16" s="14" customFormat="1" ht="51">
      <c r="A5" s="134"/>
      <c r="B5" s="134"/>
      <c r="C5" s="134"/>
      <c r="D5" s="134"/>
      <c r="E5" s="13" t="s">
        <v>112</v>
      </c>
      <c r="F5" s="13" t="s">
        <v>157</v>
      </c>
      <c r="G5" s="32" t="s">
        <v>114</v>
      </c>
      <c r="H5" s="13" t="s">
        <v>121</v>
      </c>
      <c r="I5" s="13" t="s">
        <v>115</v>
      </c>
      <c r="J5" s="13" t="s">
        <v>113</v>
      </c>
      <c r="K5" s="13" t="s">
        <v>152</v>
      </c>
      <c r="L5" s="13" t="s">
        <v>151</v>
      </c>
      <c r="M5" s="13" t="s">
        <v>153</v>
      </c>
      <c r="N5" s="13" t="s">
        <v>155</v>
      </c>
      <c r="O5" s="170"/>
      <c r="P5" s="134"/>
    </row>
    <row r="6" spans="1:16" s="27" customFormat="1" ht="18" customHeight="1">
      <c r="A6" s="22">
        <v>1</v>
      </c>
      <c r="B6" s="23" t="s">
        <v>4</v>
      </c>
      <c r="C6" s="24">
        <v>15</v>
      </c>
      <c r="D6" s="22">
        <v>3</v>
      </c>
      <c r="E6" s="25"/>
      <c r="F6" s="25"/>
      <c r="G6" s="33"/>
      <c r="H6" s="25"/>
      <c r="I6" s="25"/>
      <c r="J6" s="25">
        <v>3</v>
      </c>
      <c r="K6" s="25"/>
      <c r="L6" s="25">
        <v>3</v>
      </c>
      <c r="M6" s="25"/>
      <c r="N6" s="25"/>
      <c r="O6" s="24"/>
      <c r="P6" s="26"/>
    </row>
    <row r="7" spans="1:16" s="27" customFormat="1" ht="18" customHeight="1">
      <c r="A7" s="22">
        <f>A6+1</f>
        <v>2</v>
      </c>
      <c r="B7" s="23" t="s">
        <v>5</v>
      </c>
      <c r="C7" s="24">
        <v>5</v>
      </c>
      <c r="D7" s="22">
        <v>1</v>
      </c>
      <c r="E7" s="25"/>
      <c r="F7" s="25"/>
      <c r="G7" s="33"/>
      <c r="H7" s="25"/>
      <c r="I7" s="25"/>
      <c r="J7" s="25">
        <v>1</v>
      </c>
      <c r="K7" s="25"/>
      <c r="L7" s="25">
        <v>1</v>
      </c>
      <c r="M7" s="25"/>
      <c r="N7" s="25"/>
      <c r="O7" s="24"/>
      <c r="P7" s="26"/>
    </row>
    <row r="8" spans="1:16" s="27" customFormat="1" ht="18" customHeight="1">
      <c r="A8" s="22">
        <f aca="true" t="shared" si="0" ref="A8:A21">A7+1</f>
        <v>3</v>
      </c>
      <c r="B8" s="23" t="s">
        <v>6</v>
      </c>
      <c r="C8" s="24">
        <v>5</v>
      </c>
      <c r="D8" s="22">
        <v>1</v>
      </c>
      <c r="E8" s="25"/>
      <c r="F8" s="25"/>
      <c r="G8" s="33"/>
      <c r="H8" s="25"/>
      <c r="I8" s="25"/>
      <c r="J8" s="25">
        <v>1</v>
      </c>
      <c r="K8" s="25"/>
      <c r="L8" s="25">
        <v>1</v>
      </c>
      <c r="M8" s="25"/>
      <c r="N8" s="25"/>
      <c r="O8" s="24"/>
      <c r="P8" s="26"/>
    </row>
    <row r="9" spans="1:16" s="27" customFormat="1" ht="18" customHeight="1">
      <c r="A9" s="22">
        <f t="shared" si="0"/>
        <v>4</v>
      </c>
      <c r="B9" s="23" t="s">
        <v>7</v>
      </c>
      <c r="C9" s="24">
        <v>10</v>
      </c>
      <c r="D9" s="22">
        <v>2</v>
      </c>
      <c r="E9" s="25"/>
      <c r="F9" s="25"/>
      <c r="G9" s="33">
        <v>2</v>
      </c>
      <c r="H9" s="25"/>
      <c r="I9" s="25"/>
      <c r="J9" s="25"/>
      <c r="K9" s="25"/>
      <c r="L9" s="25"/>
      <c r="M9" s="25"/>
      <c r="N9" s="25"/>
      <c r="O9" s="24"/>
      <c r="P9" s="26"/>
    </row>
    <row r="10" spans="1:16" s="27" customFormat="1" ht="18" customHeight="1">
      <c r="A10" s="22">
        <f t="shared" si="0"/>
        <v>5</v>
      </c>
      <c r="B10" s="23" t="s">
        <v>8</v>
      </c>
      <c r="C10" s="24">
        <v>20</v>
      </c>
      <c r="D10" s="22">
        <v>4</v>
      </c>
      <c r="E10" s="25"/>
      <c r="F10" s="25"/>
      <c r="G10" s="33"/>
      <c r="H10" s="25">
        <v>4</v>
      </c>
      <c r="I10" s="25"/>
      <c r="J10" s="25"/>
      <c r="K10" s="25"/>
      <c r="L10" s="25">
        <v>4</v>
      </c>
      <c r="M10" s="25"/>
      <c r="N10" s="25"/>
      <c r="O10" s="24"/>
      <c r="P10" s="26"/>
    </row>
    <row r="11" spans="1:16" s="27" customFormat="1" ht="18" customHeight="1">
      <c r="A11" s="22">
        <f t="shared" si="0"/>
        <v>6</v>
      </c>
      <c r="B11" s="23" t="s">
        <v>9</v>
      </c>
      <c r="C11" s="24">
        <v>20</v>
      </c>
      <c r="D11" s="22">
        <v>4</v>
      </c>
      <c r="E11" s="25">
        <v>1</v>
      </c>
      <c r="F11" s="25"/>
      <c r="G11" s="33">
        <v>1</v>
      </c>
      <c r="H11" s="25">
        <v>2</v>
      </c>
      <c r="I11" s="25"/>
      <c r="J11" s="25"/>
      <c r="K11" s="25"/>
      <c r="L11" s="25"/>
      <c r="M11" s="25">
        <v>2</v>
      </c>
      <c r="N11" s="25"/>
      <c r="O11" s="24"/>
      <c r="P11" s="26"/>
    </row>
    <row r="12" spans="1:16" s="27" customFormat="1" ht="18" customHeight="1">
      <c r="A12" s="22">
        <f t="shared" si="0"/>
        <v>7</v>
      </c>
      <c r="B12" s="23" t="s">
        <v>10</v>
      </c>
      <c r="C12" s="24">
        <v>15</v>
      </c>
      <c r="D12" s="22">
        <v>3</v>
      </c>
      <c r="E12" s="25"/>
      <c r="F12" s="25"/>
      <c r="G12" s="33"/>
      <c r="H12" s="25">
        <v>1</v>
      </c>
      <c r="I12" s="25"/>
      <c r="J12" s="25">
        <v>2</v>
      </c>
      <c r="K12" s="25">
        <v>1</v>
      </c>
      <c r="L12" s="25">
        <v>1</v>
      </c>
      <c r="M12" s="25">
        <v>1</v>
      </c>
      <c r="N12" s="25"/>
      <c r="O12" s="24"/>
      <c r="P12" s="26"/>
    </row>
    <row r="13" spans="1:16" s="27" customFormat="1" ht="18" customHeight="1">
      <c r="A13" s="22">
        <f t="shared" si="0"/>
        <v>8</v>
      </c>
      <c r="B13" s="23" t="s">
        <v>11</v>
      </c>
      <c r="C13" s="24">
        <v>15</v>
      </c>
      <c r="D13" s="22">
        <v>3</v>
      </c>
      <c r="E13" s="25">
        <v>2</v>
      </c>
      <c r="F13" s="25"/>
      <c r="G13" s="33"/>
      <c r="H13" s="25">
        <v>1</v>
      </c>
      <c r="I13" s="25"/>
      <c r="J13" s="25"/>
      <c r="K13" s="25"/>
      <c r="L13" s="25"/>
      <c r="M13" s="25">
        <v>1</v>
      </c>
      <c r="N13" s="25"/>
      <c r="O13" s="24"/>
      <c r="P13" s="26"/>
    </row>
    <row r="14" spans="1:16" s="27" customFormat="1" ht="18" customHeight="1">
      <c r="A14" s="22">
        <f t="shared" si="0"/>
        <v>9</v>
      </c>
      <c r="B14" s="23" t="s">
        <v>12</v>
      </c>
      <c r="C14" s="24">
        <v>5</v>
      </c>
      <c r="D14" s="22">
        <v>1</v>
      </c>
      <c r="E14" s="25"/>
      <c r="F14" s="25"/>
      <c r="G14" s="33"/>
      <c r="H14" s="25"/>
      <c r="I14" s="25"/>
      <c r="J14" s="25">
        <v>1</v>
      </c>
      <c r="K14" s="25"/>
      <c r="L14" s="25">
        <v>1</v>
      </c>
      <c r="M14" s="25"/>
      <c r="N14" s="25"/>
      <c r="O14" s="24"/>
      <c r="P14" s="28"/>
    </row>
    <row r="15" spans="1:16" s="27" customFormat="1" ht="18" customHeight="1">
      <c r="A15" s="22">
        <f t="shared" si="0"/>
        <v>10</v>
      </c>
      <c r="B15" s="29" t="s">
        <v>42</v>
      </c>
      <c r="C15" s="24">
        <v>25</v>
      </c>
      <c r="D15" s="30">
        <v>5</v>
      </c>
      <c r="E15" s="25"/>
      <c r="F15" s="25"/>
      <c r="G15" s="33"/>
      <c r="H15" s="25"/>
      <c r="I15" s="25"/>
      <c r="J15" s="25">
        <v>5</v>
      </c>
      <c r="K15" s="25"/>
      <c r="L15" s="25"/>
      <c r="M15" s="25">
        <v>5</v>
      </c>
      <c r="N15" s="25"/>
      <c r="O15" s="24"/>
      <c r="P15" s="26"/>
    </row>
    <row r="16" spans="1:16" s="27" customFormat="1" ht="18" customHeight="1">
      <c r="A16" s="22">
        <f t="shared" si="0"/>
        <v>11</v>
      </c>
      <c r="B16" s="23" t="s">
        <v>13</v>
      </c>
      <c r="C16" s="24">
        <v>5</v>
      </c>
      <c r="D16" s="22">
        <v>1</v>
      </c>
      <c r="E16" s="25"/>
      <c r="F16" s="25"/>
      <c r="G16" s="33"/>
      <c r="H16" s="25">
        <v>1</v>
      </c>
      <c r="I16" s="25"/>
      <c r="J16" s="25"/>
      <c r="K16" s="25"/>
      <c r="L16" s="25"/>
      <c r="M16" s="25"/>
      <c r="N16" s="25">
        <v>1</v>
      </c>
      <c r="O16" s="24"/>
      <c r="P16" s="26"/>
    </row>
    <row r="17" spans="1:16" s="27" customFormat="1" ht="18" customHeight="1">
      <c r="A17" s="22">
        <f t="shared" si="0"/>
        <v>12</v>
      </c>
      <c r="B17" s="23" t="s">
        <v>14</v>
      </c>
      <c r="C17" s="24">
        <v>5</v>
      </c>
      <c r="D17" s="22">
        <v>1</v>
      </c>
      <c r="E17" s="25"/>
      <c r="F17" s="25"/>
      <c r="G17" s="33"/>
      <c r="H17" s="25"/>
      <c r="I17" s="25">
        <v>1</v>
      </c>
      <c r="J17" s="25"/>
      <c r="K17" s="25"/>
      <c r="L17" s="25">
        <v>1</v>
      </c>
      <c r="M17" s="25"/>
      <c r="N17" s="25"/>
      <c r="O17" s="24"/>
      <c r="P17" s="26"/>
    </row>
    <row r="18" spans="1:16" s="27" customFormat="1" ht="18" customHeight="1">
      <c r="A18" s="22">
        <f t="shared" si="0"/>
        <v>13</v>
      </c>
      <c r="B18" s="23" t="s">
        <v>15</v>
      </c>
      <c r="C18" s="24">
        <v>5</v>
      </c>
      <c r="D18" s="22">
        <v>1</v>
      </c>
      <c r="E18" s="25"/>
      <c r="F18" s="25"/>
      <c r="G18" s="33"/>
      <c r="H18" s="25"/>
      <c r="I18" s="25"/>
      <c r="J18" s="25">
        <v>1</v>
      </c>
      <c r="K18" s="25">
        <v>1</v>
      </c>
      <c r="L18" s="25"/>
      <c r="M18" s="25"/>
      <c r="N18" s="25"/>
      <c r="O18" s="24"/>
      <c r="P18" s="26"/>
    </row>
    <row r="19" spans="1:16" s="27" customFormat="1" ht="18" customHeight="1">
      <c r="A19" s="22">
        <f t="shared" si="0"/>
        <v>14</v>
      </c>
      <c r="B19" s="23" t="s">
        <v>23</v>
      </c>
      <c r="C19" s="24">
        <v>10</v>
      </c>
      <c r="D19" s="22">
        <v>2</v>
      </c>
      <c r="E19" s="25"/>
      <c r="F19" s="25"/>
      <c r="G19" s="33"/>
      <c r="H19" s="25">
        <v>2</v>
      </c>
      <c r="I19" s="25"/>
      <c r="J19" s="25"/>
      <c r="K19" s="25"/>
      <c r="L19" s="25"/>
      <c r="M19" s="25">
        <v>2</v>
      </c>
      <c r="N19" s="25"/>
      <c r="O19" s="24"/>
      <c r="P19" s="26"/>
    </row>
    <row r="20" spans="1:16" s="27" customFormat="1" ht="18" customHeight="1">
      <c r="A20" s="22">
        <f t="shared" si="0"/>
        <v>15</v>
      </c>
      <c r="B20" s="23" t="s">
        <v>17</v>
      </c>
      <c r="C20" s="24">
        <v>5</v>
      </c>
      <c r="D20" s="22">
        <v>1</v>
      </c>
      <c r="E20" s="25"/>
      <c r="F20" s="25"/>
      <c r="G20" s="33"/>
      <c r="H20" s="25">
        <v>1</v>
      </c>
      <c r="I20" s="25"/>
      <c r="J20" s="25"/>
      <c r="K20" s="25"/>
      <c r="L20" s="25"/>
      <c r="M20" s="25"/>
      <c r="N20" s="25">
        <v>1</v>
      </c>
      <c r="O20" s="24"/>
      <c r="P20" s="26"/>
    </row>
    <row r="21" spans="1:16" s="27" customFormat="1" ht="18" customHeight="1">
      <c r="A21" s="22">
        <f t="shared" si="0"/>
        <v>16</v>
      </c>
      <c r="B21" s="23" t="s">
        <v>18</v>
      </c>
      <c r="C21" s="24">
        <v>10</v>
      </c>
      <c r="D21" s="22">
        <v>2</v>
      </c>
      <c r="E21" s="25"/>
      <c r="F21" s="25"/>
      <c r="G21" s="33"/>
      <c r="H21" s="25">
        <v>2</v>
      </c>
      <c r="I21" s="25"/>
      <c r="J21" s="25"/>
      <c r="K21" s="25"/>
      <c r="L21" s="25"/>
      <c r="M21" s="25"/>
      <c r="N21" s="25">
        <v>2</v>
      </c>
      <c r="O21" s="24"/>
      <c r="P21" s="26"/>
    </row>
    <row r="22" spans="1:16" ht="13.5">
      <c r="A22" s="6"/>
      <c r="B22" s="10" t="s">
        <v>38</v>
      </c>
      <c r="C22" s="7">
        <f aca="true" t="shared" si="1" ref="C22:O22">SUM(C6:C21)</f>
        <v>175</v>
      </c>
      <c r="D22" s="6">
        <f t="shared" si="1"/>
        <v>35</v>
      </c>
      <c r="E22" s="6">
        <f t="shared" si="1"/>
        <v>3</v>
      </c>
      <c r="F22" s="6"/>
      <c r="G22" s="34">
        <f>SUM(G6:G21)</f>
        <v>3</v>
      </c>
      <c r="H22" s="6">
        <f t="shared" si="1"/>
        <v>14</v>
      </c>
      <c r="I22" s="6">
        <f t="shared" si="1"/>
        <v>1</v>
      </c>
      <c r="J22" s="6">
        <f>SUM(J6:J21)</f>
        <v>14</v>
      </c>
      <c r="K22" s="6">
        <f>SUM(K6:K21)</f>
        <v>2</v>
      </c>
      <c r="L22" s="6">
        <f>SUM(L6:L21)</f>
        <v>12</v>
      </c>
      <c r="M22" s="6">
        <f>SUM(M6:M21)</f>
        <v>11</v>
      </c>
      <c r="N22" s="6">
        <f>SUM(N6:N21)</f>
        <v>4</v>
      </c>
      <c r="O22" s="7">
        <f t="shared" si="1"/>
        <v>0</v>
      </c>
      <c r="P22" s="10"/>
    </row>
  </sheetData>
  <sheetProtection/>
  <mergeCells count="10">
    <mergeCell ref="A1:P1"/>
    <mergeCell ref="A2:P2"/>
    <mergeCell ref="A4:A5"/>
    <mergeCell ref="B4:B5"/>
    <mergeCell ref="C4:C5"/>
    <mergeCell ref="D4:D5"/>
    <mergeCell ref="E4:J4"/>
    <mergeCell ref="K4:N4"/>
    <mergeCell ref="O4:O5"/>
    <mergeCell ref="P4:P5"/>
  </mergeCells>
  <printOptions/>
  <pageMargins left="0.7" right="0.7" top="0.75" bottom="0.75" header="0.3" footer="0.3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APHMHIDC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Plandeo</dc:creator>
  <cp:keywords/>
  <dc:description/>
  <cp:lastModifiedBy>Srinivas</cp:lastModifiedBy>
  <cp:lastPrinted>2016-01-19T07:38:30Z</cp:lastPrinted>
  <dcterms:created xsi:type="dcterms:W3CDTF">2011-04-23T11:46:28Z</dcterms:created>
  <dcterms:modified xsi:type="dcterms:W3CDTF">2016-01-19T07:38:33Z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